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90" yWindow="-45" windowWidth="9210" windowHeight="11760" tabRatio="775" activeTab="1"/>
  </bookViews>
  <sheets>
    <sheet name="الفهرس" sheetId="18" r:id="rId1"/>
    <sheet name="الغلاف" sheetId="14" r:id="rId2"/>
    <sheet name="ص1" sheetId="1" r:id="rId3"/>
    <sheet name="ص2" sheetId="2" r:id="rId4"/>
    <sheet name="ص3" sheetId="3" r:id="rId5"/>
    <sheet name="ص4" sheetId="4" r:id="rId6"/>
    <sheet name="ص5" sheetId="5" r:id="rId7"/>
    <sheet name="ص6" sheetId="6" r:id="rId8"/>
    <sheet name="ص7" sheetId="7" r:id="rId9"/>
    <sheet name="ص8" sheetId="8" r:id="rId10"/>
    <sheet name="ص9" sheetId="9" r:id="rId11"/>
    <sheet name="ص10" sheetId="10" r:id="rId12"/>
    <sheet name="ص11" sheetId="11" r:id="rId13"/>
    <sheet name="ص12" sheetId="12" r:id="rId14"/>
    <sheet name="ص13" sheetId="13" r:id="rId15"/>
    <sheet name="Cahets" sheetId="15" state="hidden" r:id="rId16"/>
    <sheet name="chif" sheetId="16" state="hidden" r:id="rId17"/>
    <sheet name="Feuil1" sheetId="17" state="hidden" r:id="rId18"/>
    <sheet name="ص14" sheetId="19" r:id="rId19"/>
    <sheet name="تقرير مدير المؤسسة" sheetId="20" r:id="rId20"/>
    <sheet name="مجلس التربية" sheetId="21" r:id="rId21"/>
    <sheet name="كشف التلاميد الحاضرين" sheetId="22" r:id="rId22"/>
    <sheet name="وضعية مفصلة لشغل السكنات" sheetId="23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A">#REF!</definedName>
    <definedName name="AB">[1]chif!$G$6:$I$14</definedName>
    <definedName name="ABBES">#REF!</definedName>
    <definedName name="aout" localSheetId="19">#REF!</definedName>
    <definedName name="aout" localSheetId="21">#REF!</definedName>
    <definedName name="aout" localSheetId="20">#REF!</definedName>
    <definedName name="aout" localSheetId="22">#REF!</definedName>
    <definedName name="aout">#REF!</definedName>
    <definedName name="avril" localSheetId="19">#REF!</definedName>
    <definedName name="avril" localSheetId="21">#REF!</definedName>
    <definedName name="avril" localSheetId="20">#REF!</definedName>
    <definedName name="avril" localSheetId="22">#REF!</definedName>
    <definedName name="avril">#REF!</definedName>
    <definedName name="banq" localSheetId="19">#REF!</definedName>
    <definedName name="banq" localSheetId="21">#REF!</definedName>
    <definedName name="banq" localSheetId="20">#REF!</definedName>
    <definedName name="banq" localSheetId="22">#REF!</definedName>
    <definedName name="banq">#REF!</definedName>
    <definedName name="Benif" localSheetId="19">#REF!</definedName>
    <definedName name="Benif" localSheetId="21">#REF!</definedName>
    <definedName name="Benif" localSheetId="20">#REF!</definedName>
    <definedName name="Benif" localSheetId="22">#REF!</definedName>
    <definedName name="Benif">#REF!</definedName>
    <definedName name="code" localSheetId="19">#REF!</definedName>
    <definedName name="code" localSheetId="21">#REF!</definedName>
    <definedName name="code" localSheetId="20">#REF!</definedName>
    <definedName name="code" localSheetId="22">#REF!</definedName>
    <definedName name="code">#REF!</definedName>
    <definedName name="da" localSheetId="19">#REF!</definedName>
    <definedName name="da" localSheetId="21">#REF!</definedName>
    <definedName name="da" localSheetId="20">#REF!</definedName>
    <definedName name="da" localSheetId="22">#REF!</definedName>
    <definedName name="da">#REF!</definedName>
    <definedName name="DATE">[2]Recettes!$A$2</definedName>
    <definedName name="date_depi" localSheetId="19">[3]Recettes!$A$2</definedName>
    <definedName name="date_depi" localSheetId="21">[3]Recettes!$A$2</definedName>
    <definedName name="date_depi" localSheetId="20">[3]Recettes!$A$2</definedName>
    <definedName name="date_depi" localSheetId="22">[3]Recettes!$A$2</definedName>
    <definedName name="date_depi">[4]Recettes!$A$2</definedName>
    <definedName name="décembre" localSheetId="19">#REF!</definedName>
    <definedName name="décembre" localSheetId="21">#REF!</definedName>
    <definedName name="décembre" localSheetId="20">#REF!</definedName>
    <definedName name="décembre" localSheetId="22">#REF!</definedName>
    <definedName name="décembre">#REF!</definedName>
    <definedName name="fevrier" localSheetId="19">#REF!</definedName>
    <definedName name="fevrier" localSheetId="21">#REF!</definedName>
    <definedName name="fevrier" localSheetId="20">#REF!</definedName>
    <definedName name="fevrier" localSheetId="22">#REF!</definedName>
    <definedName name="fevrier">#REF!</definedName>
    <definedName name="fffff">#REF!</definedName>
    <definedName name="founis" localSheetId="19">#REF!</definedName>
    <definedName name="founis" localSheetId="21">#REF!</definedName>
    <definedName name="founis" localSheetId="20">#REF!</definedName>
    <definedName name="founis" localSheetId="22">#REF!</definedName>
    <definedName name="founis">#REF!</definedName>
    <definedName name="fournis" localSheetId="19">#REF!</definedName>
    <definedName name="fournis" localSheetId="21">#REF!</definedName>
    <definedName name="fournis" localSheetId="20">#REF!</definedName>
    <definedName name="fournis" localSheetId="22">#REF!</definedName>
    <definedName name="fournis">#REF!</definedName>
    <definedName name="HGHGHGHG">[1]chif!$G$6:$I$14</definedName>
    <definedName name="_xlnm.Print_Titles" localSheetId="0">الفهرس!$2:$5</definedName>
    <definedName name="janvier" localSheetId="19">#REF!</definedName>
    <definedName name="janvier" localSheetId="21">#REF!</definedName>
    <definedName name="janvier" localSheetId="20">#REF!</definedName>
    <definedName name="janvier" localSheetId="22">#REF!</definedName>
    <definedName name="janvier">#REF!</definedName>
    <definedName name="juillet" localSheetId="19">#REF!</definedName>
    <definedName name="juillet" localSheetId="21">#REF!</definedName>
    <definedName name="juillet" localSheetId="20">#REF!</definedName>
    <definedName name="juillet" localSheetId="22">#REF!</definedName>
    <definedName name="juillet">#REF!</definedName>
    <definedName name="juin" localSheetId="19">#REF!</definedName>
    <definedName name="juin" localSheetId="21">#REF!</definedName>
    <definedName name="juin" localSheetId="20">#REF!</definedName>
    <definedName name="juin" localSheetId="22">#REF!</definedName>
    <definedName name="juin">#REF!</definedName>
    <definedName name="mai" localSheetId="19">#REF!</definedName>
    <definedName name="mai" localSheetId="21">#REF!</definedName>
    <definedName name="mai" localSheetId="20">#REF!</definedName>
    <definedName name="mai" localSheetId="22">#REF!</definedName>
    <definedName name="mai">#REF!</definedName>
    <definedName name="mars" localSheetId="19">#REF!</definedName>
    <definedName name="mars" localSheetId="21">#REF!</definedName>
    <definedName name="mars" localSheetId="20">#REF!</definedName>
    <definedName name="mars" localSheetId="22">#REF!</definedName>
    <definedName name="mars">#REF!</definedName>
    <definedName name="nb" localSheetId="19">[5]chif!$G$6:$I$14</definedName>
    <definedName name="nb" localSheetId="21">[5]chif!$G$6:$I$14</definedName>
    <definedName name="nb" localSheetId="20">[6]chif!$G$6:$I$14</definedName>
    <definedName name="nb" localSheetId="22">[5]chif!$G$6:$I$14</definedName>
    <definedName name="nb">chif!$G$6:$I$14</definedName>
    <definedName name="novémbre" localSheetId="19">#REF!</definedName>
    <definedName name="novémbre" localSheetId="21">#REF!</definedName>
    <definedName name="novémbre" localSheetId="20">#REF!</definedName>
    <definedName name="novémbre" localSheetId="22">#REF!</definedName>
    <definedName name="novémbre">#REF!</definedName>
    <definedName name="NumCont" localSheetId="19">#REF!</definedName>
    <definedName name="NumCont" localSheetId="21">#REF!</definedName>
    <definedName name="NumCont" localSheetId="20">#REF!</definedName>
    <definedName name="NumCont" localSheetId="22">#REF!</definedName>
    <definedName name="NumCont">#REF!</definedName>
    <definedName name="octobre" localSheetId="19">#REF!</definedName>
    <definedName name="octobre" localSheetId="21">#REF!</definedName>
    <definedName name="octobre" localSheetId="20">#REF!</definedName>
    <definedName name="octobre" localSheetId="22">#REF!</definedName>
    <definedName name="octobre">#REF!</definedName>
    <definedName name="s" localSheetId="19">#REF!</definedName>
    <definedName name="s" localSheetId="21">#REF!</definedName>
    <definedName name="s" localSheetId="20">#REF!</definedName>
    <definedName name="s" localSheetId="22">#REF!</definedName>
    <definedName name="s">#REF!</definedName>
    <definedName name="secteur_A" localSheetId="19">#REF!</definedName>
    <definedName name="secteur_A" localSheetId="21">#REF!</definedName>
    <definedName name="secteur_A" localSheetId="20">#REF!</definedName>
    <definedName name="secteur_A" localSheetId="22">#REF!</definedName>
    <definedName name="secteur_A">#REF!</definedName>
    <definedName name="secteur_B" localSheetId="19">#REF!</definedName>
    <definedName name="secteur_B" localSheetId="21">#REF!</definedName>
    <definedName name="secteur_B" localSheetId="20">#REF!</definedName>
    <definedName name="secteur_B" localSheetId="22">#REF!</definedName>
    <definedName name="secteur_B">#REF!</definedName>
    <definedName name="secteur_c" localSheetId="19">#REF!</definedName>
    <definedName name="secteur_c" localSheetId="21">#REF!</definedName>
    <definedName name="secteur_c" localSheetId="20">#REF!</definedName>
    <definedName name="secteur_c" localSheetId="22">#REF!</definedName>
    <definedName name="secteur_c">#REF!</definedName>
    <definedName name="secteurB" localSheetId="19">#REF!</definedName>
    <definedName name="secteurB" localSheetId="21">#REF!</definedName>
    <definedName name="secteurB" localSheetId="20">#REF!</definedName>
    <definedName name="secteurB" localSheetId="22">#REF!</definedName>
    <definedName name="secteurB">#REF!</definedName>
    <definedName name="séptembre" localSheetId="19">#REF!</definedName>
    <definedName name="séptembre" localSheetId="21">#REF!</definedName>
    <definedName name="séptembre" localSheetId="20">#REF!</definedName>
    <definedName name="séptembre" localSheetId="22">#REF!</definedName>
    <definedName name="séptembre">#REF!</definedName>
    <definedName name="_xlnm.Print_Area" localSheetId="1">الغلاف!$A$1:$J$29</definedName>
    <definedName name="_xlnm.Print_Area" localSheetId="2">ص1!$A$1:$I$26</definedName>
    <definedName name="_xlnm.Print_Area" localSheetId="11">ص10!$A$1:$K$31</definedName>
    <definedName name="_xlnm.Print_Area" localSheetId="12">ص11!$A$1:$K$37</definedName>
    <definedName name="_xlnm.Print_Area" localSheetId="13">ص12!$A$1:$K$30</definedName>
    <definedName name="_xlnm.Print_Area" localSheetId="14">ص13!$A$1:$I$33</definedName>
    <definedName name="_xlnm.Print_Area" localSheetId="3">ص2!$A$1:$I$32</definedName>
    <definedName name="_xlnm.Print_Area" localSheetId="4">ص3!$A$1:$J$27</definedName>
    <definedName name="_xlnm.Print_Area" localSheetId="5">ص4!$A$1:$K$34</definedName>
    <definedName name="_xlnm.Print_Area" localSheetId="6">ص5!$A$1:$I$32</definedName>
    <definedName name="_xlnm.Print_Area" localSheetId="7">ص6!$A$1:$I$32</definedName>
    <definedName name="_xlnm.Print_Area" localSheetId="8">ص7!$A$1:$K$34</definedName>
    <definedName name="_xlnm.Print_Area" localSheetId="9">ص8!$A$1:$J$30</definedName>
    <definedName name="_xlnm.Print_Area" localSheetId="10">ص9!$A$1:$K$36</definedName>
    <definedName name="صك102" localSheetId="19">'[7]ص ك 102'!$A$1:$E$44</definedName>
    <definedName name="صك102" localSheetId="21">'[7]ص ك 102'!$A$1:$E$44</definedName>
    <definedName name="صك102" localSheetId="20">'[7]ص ك 102'!$A$1:$E$44</definedName>
    <definedName name="صك102" localSheetId="22">'[7]ص ك 102'!$A$1:$E$44</definedName>
    <definedName name="صك102">'[8]ص ك 102'!$A$1:$E$44</definedName>
  </definedNames>
  <calcPr calcId="152511"/>
</workbook>
</file>

<file path=xl/calcChain.xml><?xml version="1.0" encoding="utf-8"?>
<calcChain xmlns="http://schemas.openxmlformats.org/spreadsheetml/2006/main">
  <c r="I15" i="8" l="1"/>
  <c r="A14" i="20"/>
  <c r="A13" i="20"/>
  <c r="A12" i="20"/>
  <c r="A11" i="20"/>
  <c r="E36" i="20"/>
  <c r="D10" i="18"/>
  <c r="J16" i="11"/>
  <c r="J15" i="11"/>
  <c r="H27" i="2"/>
  <c r="D36" i="20" s="1"/>
  <c r="I27" i="2"/>
  <c r="K75" i="18"/>
  <c r="K16" i="11" s="1"/>
  <c r="K74" i="18"/>
  <c r="K15" i="11" s="1"/>
  <c r="J76" i="18"/>
  <c r="I12" i="5"/>
  <c r="K76" i="18"/>
  <c r="O29" i="18"/>
  <c r="D49" i="20"/>
  <c r="E49" i="20" s="1"/>
  <c r="I1" i="19"/>
  <c r="K11" i="18"/>
  <c r="J15" i="8" s="1"/>
  <c r="H11" i="13"/>
  <c r="J71" i="18"/>
  <c r="K71" i="18" s="1"/>
  <c r="K84" i="18"/>
  <c r="K86" i="18"/>
  <c r="K88" i="18"/>
  <c r="K90" i="18"/>
  <c r="K91" i="18"/>
  <c r="K24" i="12" s="1"/>
  <c r="K83" i="18"/>
  <c r="K17" i="12" s="1"/>
  <c r="K79" i="18"/>
  <c r="K7" i="12" s="1"/>
  <c r="K80" i="18"/>
  <c r="K8" i="12" s="1"/>
  <c r="K78" i="18"/>
  <c r="K6" i="12" s="1"/>
  <c r="K10" i="18"/>
  <c r="J14" i="8" s="1"/>
  <c r="K12" i="18"/>
  <c r="J16" i="8" s="1"/>
  <c r="K13" i="18"/>
  <c r="J17" i="8" s="1"/>
  <c r="K14" i="18"/>
  <c r="J18" i="8" s="1"/>
  <c r="K15" i="18"/>
  <c r="J19" i="8" s="1"/>
  <c r="K17" i="18"/>
  <c r="J22" i="8" s="1"/>
  <c r="K18" i="18"/>
  <c r="J23" i="8" s="1"/>
  <c r="K19" i="18"/>
  <c r="J24" i="8" s="1"/>
  <c r="K20" i="18"/>
  <c r="J25" i="8" s="1"/>
  <c r="K21" i="18"/>
  <c r="J26" i="8" s="1"/>
  <c r="K22" i="18"/>
  <c r="J27" i="8" s="1"/>
  <c r="K24" i="18"/>
  <c r="K4" i="9" s="1"/>
  <c r="K25" i="18"/>
  <c r="K5" i="9" s="1"/>
  <c r="K26" i="18"/>
  <c r="K27" i="18"/>
  <c r="K7" i="9" s="1"/>
  <c r="K28" i="18"/>
  <c r="K8" i="9" s="1"/>
  <c r="K30" i="18"/>
  <c r="K11" i="9" s="1"/>
  <c r="K31" i="18"/>
  <c r="K12" i="9" s="1"/>
  <c r="K32" i="18"/>
  <c r="K13" i="9" s="1"/>
  <c r="K34" i="18"/>
  <c r="K35" i="18"/>
  <c r="K17" i="9" s="1"/>
  <c r="K36" i="18"/>
  <c r="K18" i="9" s="1"/>
  <c r="K37" i="18"/>
  <c r="K19" i="9" s="1"/>
  <c r="K38" i="18"/>
  <c r="K20" i="9" s="1"/>
  <c r="K40" i="18"/>
  <c r="K23" i="9" s="1"/>
  <c r="K24" i="9" s="1"/>
  <c r="I18" i="2" s="1"/>
  <c r="K42" i="18"/>
  <c r="K26" i="9" s="1"/>
  <c r="K27" i="9" s="1"/>
  <c r="I19" i="2" s="1"/>
  <c r="K44" i="18"/>
  <c r="K29" i="9" s="1"/>
  <c r="K45" i="18"/>
  <c r="K30" i="9" s="1"/>
  <c r="K46" i="18"/>
  <c r="K31" i="9" s="1"/>
  <c r="K47" i="18"/>
  <c r="K32" i="9" s="1"/>
  <c r="K48" i="18"/>
  <c r="K33" i="9" s="1"/>
  <c r="K50" i="18"/>
  <c r="K4" i="10" s="1"/>
  <c r="K51" i="18"/>
  <c r="K5" i="10" s="1"/>
  <c r="K52" i="18"/>
  <c r="K6" i="10" s="1"/>
  <c r="K53" i="18"/>
  <c r="K7" i="10" s="1"/>
  <c r="K54" i="18"/>
  <c r="K8" i="10" s="1"/>
  <c r="K55" i="18"/>
  <c r="K9" i="10" s="1"/>
  <c r="K56" i="18"/>
  <c r="K10" i="10" s="1"/>
  <c r="K57" i="18"/>
  <c r="K11" i="10" s="1"/>
  <c r="K59" i="18"/>
  <c r="K13" i="10" s="1"/>
  <c r="K14" i="10" s="1"/>
  <c r="I22" i="2" s="1"/>
  <c r="K61" i="18"/>
  <c r="K16" i="10" s="1"/>
  <c r="K62" i="18"/>
  <c r="K17" i="10" s="1"/>
  <c r="K64" i="18"/>
  <c r="K20" i="10" s="1"/>
  <c r="K65" i="18"/>
  <c r="K67" i="18"/>
  <c r="K68" i="18"/>
  <c r="K7" i="11" s="1"/>
  <c r="K69" i="18"/>
  <c r="K8" i="11" s="1"/>
  <c r="K70" i="18"/>
  <c r="K9" i="11" s="1"/>
  <c r="K72" i="18"/>
  <c r="K12" i="11" s="1"/>
  <c r="K13" i="11" s="1"/>
  <c r="I26" i="2" s="1"/>
  <c r="K7" i="18"/>
  <c r="K6" i="18"/>
  <c r="J10" i="8" s="1"/>
  <c r="K14" i="23"/>
  <c r="J14" i="23"/>
  <c r="I14" i="23"/>
  <c r="H14" i="23"/>
  <c r="H14" i="22"/>
  <c r="G14" i="22"/>
  <c r="F14" i="22"/>
  <c r="E14" i="22"/>
  <c r="D14" i="22"/>
  <c r="C14" i="22"/>
  <c r="B14" i="22"/>
  <c r="I13" i="22"/>
  <c r="I12" i="22"/>
  <c r="I11" i="22"/>
  <c r="I10" i="22"/>
  <c r="I14" i="22"/>
  <c r="J60" i="18"/>
  <c r="K60" i="18" s="1"/>
  <c r="J92" i="18"/>
  <c r="K92" i="18" s="1"/>
  <c r="J89" i="18"/>
  <c r="K89" i="18" s="1"/>
  <c r="J87" i="18"/>
  <c r="K87" i="18" s="1"/>
  <c r="J85" i="18"/>
  <c r="K85" i="18" s="1"/>
  <c r="J81" i="18"/>
  <c r="K81" i="18" s="1"/>
  <c r="J73" i="18"/>
  <c r="K73" i="18" s="1"/>
  <c r="J66" i="18"/>
  <c r="K66" i="18" s="1"/>
  <c r="J63" i="18"/>
  <c r="K63" i="18" s="1"/>
  <c r="J58" i="18"/>
  <c r="K58" i="18" s="1"/>
  <c r="J49" i="18"/>
  <c r="K49" i="18" s="1"/>
  <c r="J43" i="18"/>
  <c r="K43" i="18" s="1"/>
  <c r="J41" i="18"/>
  <c r="K41" i="18" s="1"/>
  <c r="J39" i="18"/>
  <c r="K39" i="18" s="1"/>
  <c r="J33" i="18"/>
  <c r="K33" i="18" s="1"/>
  <c r="J29" i="18"/>
  <c r="K29" i="18" s="1"/>
  <c r="J23" i="18"/>
  <c r="K23" i="18" s="1"/>
  <c r="J8" i="18"/>
  <c r="K8" i="18" s="1"/>
  <c r="C12" i="18"/>
  <c r="H21" i="13"/>
  <c r="D21" i="13"/>
  <c r="C29" i="5"/>
  <c r="J24" i="12"/>
  <c r="J25" i="12" s="1"/>
  <c r="K21" i="12"/>
  <c r="K22" i="12" s="1"/>
  <c r="J21" i="12"/>
  <c r="I19" i="3" s="1"/>
  <c r="J22" i="12"/>
  <c r="J18" i="12"/>
  <c r="K18" i="12"/>
  <c r="J17" i="12"/>
  <c r="J19" i="12" s="1"/>
  <c r="J7" i="12"/>
  <c r="J8" i="12"/>
  <c r="J6" i="12"/>
  <c r="J9" i="12" s="1"/>
  <c r="J17" i="9"/>
  <c r="J13" i="10"/>
  <c r="J14" i="10" s="1"/>
  <c r="H22" i="2" s="1"/>
  <c r="D31" i="20" s="1"/>
  <c r="E31" i="20" s="1"/>
  <c r="I9" i="6"/>
  <c r="I10" i="6" s="1"/>
  <c r="I17" i="1" s="1"/>
  <c r="I7" i="6"/>
  <c r="I8" i="6" s="1"/>
  <c r="I16" i="1" s="1"/>
  <c r="D19" i="18"/>
  <c r="J12" i="11"/>
  <c r="J13" i="11" s="1"/>
  <c r="H26" i="2" s="1"/>
  <c r="D35" i="20" s="1"/>
  <c r="E35" i="20" s="1"/>
  <c r="J7" i="11"/>
  <c r="J8" i="11"/>
  <c r="J9" i="11"/>
  <c r="K6" i="11"/>
  <c r="J6" i="11"/>
  <c r="J21" i="10"/>
  <c r="K21" i="10"/>
  <c r="J20" i="10"/>
  <c r="J22" i="10" s="1"/>
  <c r="H24" i="2" s="1"/>
  <c r="D33" i="20" s="1"/>
  <c r="E33" i="20" s="1"/>
  <c r="J17" i="10"/>
  <c r="J16" i="10"/>
  <c r="J5" i="10"/>
  <c r="J6" i="10"/>
  <c r="J7" i="10"/>
  <c r="J8" i="10"/>
  <c r="J9" i="10"/>
  <c r="J10" i="10"/>
  <c r="J11" i="10"/>
  <c r="J4" i="10"/>
  <c r="J33" i="9"/>
  <c r="J30" i="9"/>
  <c r="J31" i="9"/>
  <c r="J32" i="9"/>
  <c r="J29" i="9"/>
  <c r="J26" i="9"/>
  <c r="J27" i="9" s="1"/>
  <c r="H19" i="2" s="1"/>
  <c r="D28" i="20" s="1"/>
  <c r="E28" i="20" s="1"/>
  <c r="J23" i="9"/>
  <c r="J24" i="9" s="1"/>
  <c r="H18" i="2" s="1"/>
  <c r="D27" i="20" s="1"/>
  <c r="E27" i="20" s="1"/>
  <c r="J18" i="9"/>
  <c r="J19" i="9"/>
  <c r="J20" i="9"/>
  <c r="J12" i="9"/>
  <c r="J13" i="9"/>
  <c r="J11" i="9"/>
  <c r="J5" i="9"/>
  <c r="J6" i="9"/>
  <c r="K6" i="9"/>
  <c r="J7" i="9"/>
  <c r="J8" i="9"/>
  <c r="J4" i="9"/>
  <c r="I23" i="8"/>
  <c r="I24" i="8"/>
  <c r="I25" i="8"/>
  <c r="I26" i="8"/>
  <c r="I27" i="8"/>
  <c r="I22" i="8"/>
  <c r="I19" i="8"/>
  <c r="I16" i="8"/>
  <c r="I17" i="8"/>
  <c r="I18" i="8"/>
  <c r="I14" i="8"/>
  <c r="J11" i="8"/>
  <c r="I11" i="8"/>
  <c r="I10" i="8"/>
  <c r="C23" i="18"/>
  <c r="C22" i="18"/>
  <c r="C21" i="18"/>
  <c r="C25" i="5"/>
  <c r="C26" i="5"/>
  <c r="I5" i="6"/>
  <c r="I6" i="6" s="1"/>
  <c r="I15" i="1" s="1"/>
  <c r="I26" i="5"/>
  <c r="I27" i="5"/>
  <c r="I25" i="5"/>
  <c r="I22" i="5"/>
  <c r="I23" i="5" s="1"/>
  <c r="I12" i="1" s="1"/>
  <c r="C13" i="20" s="1"/>
  <c r="I20" i="5"/>
  <c r="I21" i="5"/>
  <c r="I11" i="1" s="1"/>
  <c r="I18" i="5"/>
  <c r="I19" i="5" s="1"/>
  <c r="I10" i="1" s="1"/>
  <c r="C12" i="20" s="1"/>
  <c r="I16" i="5"/>
  <c r="I17" i="5" s="1"/>
  <c r="I9" i="1" s="1"/>
  <c r="I14" i="5"/>
  <c r="I15" i="5"/>
  <c r="I8" i="1" s="1"/>
  <c r="I11" i="5"/>
  <c r="I10" i="5"/>
  <c r="I9" i="5"/>
  <c r="C27" i="5"/>
  <c r="I29" i="5"/>
  <c r="I30" i="5" s="1"/>
  <c r="I14" i="1" s="1"/>
  <c r="D26" i="8"/>
  <c r="B474" i="16"/>
  <c r="C474" i="16"/>
  <c r="B473" i="16"/>
  <c r="D474" i="16"/>
  <c r="B472" i="16"/>
  <c r="C472" i="16"/>
  <c r="D472" i="16" s="1"/>
  <c r="B471" i="16"/>
  <c r="C471" i="16" s="1"/>
  <c r="B470" i="16"/>
  <c r="B469" i="16"/>
  <c r="C469" i="16" s="1"/>
  <c r="D469" i="16" s="1"/>
  <c r="B468" i="16"/>
  <c r="C468" i="16" s="1"/>
  <c r="B467" i="16"/>
  <c r="D468" i="16" s="1"/>
  <c r="B466" i="16"/>
  <c r="C466" i="16" s="1"/>
  <c r="D466" i="16" s="1"/>
  <c r="E463" i="16"/>
  <c r="B463" i="16"/>
  <c r="E462" i="16"/>
  <c r="E461" i="16"/>
  <c r="A461" i="16"/>
  <c r="E460" i="16"/>
  <c r="A460" i="16"/>
  <c r="A459" i="16"/>
  <c r="A458" i="16"/>
  <c r="A457" i="16"/>
  <c r="A456" i="16"/>
  <c r="D455" i="16"/>
  <c r="B462" i="16"/>
  <c r="C455" i="16"/>
  <c r="B461" i="16"/>
  <c r="B455" i="16"/>
  <c r="D467" i="16"/>
  <c r="A455" i="16"/>
  <c r="A433" i="16"/>
  <c r="B420" i="16"/>
  <c r="C420" i="16" s="1"/>
  <c r="B419" i="16"/>
  <c r="B418" i="16"/>
  <c r="C418" i="16"/>
  <c r="D418" i="16" s="1"/>
  <c r="B417" i="16"/>
  <c r="C417" i="16" s="1"/>
  <c r="B416" i="16"/>
  <c r="C416" i="16" s="1"/>
  <c r="B415" i="16"/>
  <c r="C415" i="16" s="1"/>
  <c r="D415" i="16" s="1"/>
  <c r="B414" i="16"/>
  <c r="C414" i="16" s="1"/>
  <c r="B413" i="16"/>
  <c r="C413" i="16" s="1"/>
  <c r="B412" i="16"/>
  <c r="C412" i="16" s="1"/>
  <c r="D412" i="16"/>
  <c r="E409" i="16"/>
  <c r="B409" i="16"/>
  <c r="E408" i="16"/>
  <c r="E407" i="16"/>
  <c r="A407" i="16"/>
  <c r="E406" i="16"/>
  <c r="A406" i="16"/>
  <c r="A405" i="16"/>
  <c r="A404" i="16"/>
  <c r="A403" i="16"/>
  <c r="A402" i="16"/>
  <c r="D401" i="16"/>
  <c r="C401" i="16"/>
  <c r="B401" i="16"/>
  <c r="A401" i="16"/>
  <c r="A379" i="16"/>
  <c r="B366" i="16"/>
  <c r="C366" i="16" s="1"/>
  <c r="B365" i="16"/>
  <c r="D366" i="16" s="1"/>
  <c r="B364" i="16"/>
  <c r="C364" i="16"/>
  <c r="D364" i="16" s="1"/>
  <c r="B363" i="16"/>
  <c r="C363" i="16" s="1"/>
  <c r="B362" i="16"/>
  <c r="C362" i="16" s="1"/>
  <c r="B361" i="16"/>
  <c r="C361" i="16" s="1"/>
  <c r="D361" i="16"/>
  <c r="B360" i="16"/>
  <c r="C360" i="16"/>
  <c r="B359" i="16"/>
  <c r="D360" i="16"/>
  <c r="B358" i="16"/>
  <c r="C358" i="16"/>
  <c r="D358" i="16" s="1"/>
  <c r="E355" i="16"/>
  <c r="B355" i="16"/>
  <c r="E354" i="16"/>
  <c r="E353" i="16"/>
  <c r="A353" i="16"/>
  <c r="E352" i="16"/>
  <c r="A352" i="16"/>
  <c r="A351" i="16"/>
  <c r="A350" i="16"/>
  <c r="A349" i="16"/>
  <c r="A348" i="16"/>
  <c r="D347" i="16"/>
  <c r="C347" i="16"/>
  <c r="B353" i="16" s="1"/>
  <c r="B347" i="16"/>
  <c r="A347" i="16"/>
  <c r="A325" i="16"/>
  <c r="B312" i="16"/>
  <c r="C312" i="16" s="1"/>
  <c r="B311" i="16"/>
  <c r="D312" i="16" s="1"/>
  <c r="B310" i="16"/>
  <c r="C310" i="16" s="1"/>
  <c r="D310" i="16" s="1"/>
  <c r="B309" i="16"/>
  <c r="C309" i="16" s="1"/>
  <c r="B308" i="16"/>
  <c r="D309" i="16" s="1"/>
  <c r="B307" i="16"/>
  <c r="C307" i="16" s="1"/>
  <c r="D307" i="16" s="1"/>
  <c r="B306" i="16"/>
  <c r="C306" i="16" s="1"/>
  <c r="B305" i="16"/>
  <c r="B304" i="16"/>
  <c r="C304" i="16" s="1"/>
  <c r="D304" i="16" s="1"/>
  <c r="E301" i="16"/>
  <c r="B301" i="16"/>
  <c r="E300" i="16"/>
  <c r="E299" i="16"/>
  <c r="A299" i="16"/>
  <c r="E298" i="16"/>
  <c r="A298" i="16"/>
  <c r="A297" i="16"/>
  <c r="A296" i="16"/>
  <c r="A295" i="16"/>
  <c r="A294" i="16"/>
  <c r="D293" i="16"/>
  <c r="C293" i="16"/>
  <c r="B293" i="16"/>
  <c r="A293" i="16"/>
  <c r="A271" i="16"/>
  <c r="B258" i="16"/>
  <c r="C258" i="16"/>
  <c r="B257" i="16"/>
  <c r="B256" i="16"/>
  <c r="C256" i="16" s="1"/>
  <c r="D256" i="16" s="1"/>
  <c r="B255" i="16"/>
  <c r="C255" i="16" s="1"/>
  <c r="B254" i="16"/>
  <c r="D255" i="16" s="1"/>
  <c r="B253" i="16"/>
  <c r="C253" i="16" s="1"/>
  <c r="D253" i="16" s="1"/>
  <c r="B252" i="16"/>
  <c r="C252" i="16" s="1"/>
  <c r="B251" i="16"/>
  <c r="B250" i="16"/>
  <c r="C250" i="16" s="1"/>
  <c r="D250" i="16" s="1"/>
  <c r="E247" i="16"/>
  <c r="B247" i="16"/>
  <c r="E246" i="16"/>
  <c r="E245" i="16"/>
  <c r="A245" i="16"/>
  <c r="E244" i="16"/>
  <c r="A244" i="16"/>
  <c r="A243" i="16"/>
  <c r="A242" i="16"/>
  <c r="A241" i="16"/>
  <c r="A240" i="16"/>
  <c r="D239" i="16"/>
  <c r="B246" i="16"/>
  <c r="C239" i="16"/>
  <c r="D254" i="16"/>
  <c r="B239" i="16"/>
  <c r="D251" i="16"/>
  <c r="A239" i="16"/>
  <c r="A217" i="16"/>
  <c r="B204" i="16"/>
  <c r="C204" i="16" s="1"/>
  <c r="B203" i="16"/>
  <c r="C203" i="16" s="1"/>
  <c r="B202" i="16"/>
  <c r="C202" i="16" s="1"/>
  <c r="D202" i="16"/>
  <c r="B201" i="16"/>
  <c r="C201" i="16"/>
  <c r="B200" i="16"/>
  <c r="D201" i="16"/>
  <c r="B199" i="16"/>
  <c r="C199" i="16"/>
  <c r="D199" i="16" s="1"/>
  <c r="B198" i="16"/>
  <c r="C198" i="16" s="1"/>
  <c r="B197" i="16"/>
  <c r="B196" i="16"/>
  <c r="C196" i="16" s="1"/>
  <c r="D196" i="16"/>
  <c r="E193" i="16"/>
  <c r="B193" i="16"/>
  <c r="E192" i="16"/>
  <c r="E191" i="16"/>
  <c r="A191" i="16"/>
  <c r="E190" i="16"/>
  <c r="A190" i="16"/>
  <c r="A189" i="16"/>
  <c r="A188" i="16"/>
  <c r="A187" i="16"/>
  <c r="A186" i="16"/>
  <c r="D185" i="16"/>
  <c r="B192" i="16" s="1"/>
  <c r="C185" i="16"/>
  <c r="D200" i="16" s="1"/>
  <c r="B185" i="16"/>
  <c r="D197" i="16" s="1"/>
  <c r="A185" i="16"/>
  <c r="A163" i="16"/>
  <c r="B150" i="16"/>
  <c r="C150" i="16" s="1"/>
  <c r="B149" i="16"/>
  <c r="D150" i="16" s="1"/>
  <c r="B148" i="16"/>
  <c r="C148" i="16" s="1"/>
  <c r="D148" i="16"/>
  <c r="B147" i="16"/>
  <c r="C147" i="16"/>
  <c r="B146" i="16"/>
  <c r="B145" i="16"/>
  <c r="C145" i="16" s="1"/>
  <c r="D145" i="16" s="1"/>
  <c r="B144" i="16"/>
  <c r="C144" i="16"/>
  <c r="B143" i="16"/>
  <c r="B142" i="16"/>
  <c r="C142" i="16" s="1"/>
  <c r="D142" i="16" s="1"/>
  <c r="E139" i="16"/>
  <c r="B139" i="16"/>
  <c r="E138" i="16"/>
  <c r="E137" i="16"/>
  <c r="A137" i="16"/>
  <c r="E136" i="16"/>
  <c r="A136" i="16"/>
  <c r="A135" i="16"/>
  <c r="A134" i="16"/>
  <c r="A133" i="16"/>
  <c r="A132" i="16"/>
  <c r="D131" i="16"/>
  <c r="C131" i="16"/>
  <c r="B131" i="16"/>
  <c r="B136" i="16"/>
  <c r="A131" i="16"/>
  <c r="B96" i="16"/>
  <c r="C96" i="16" s="1"/>
  <c r="B95" i="16"/>
  <c r="B94" i="16"/>
  <c r="C94" i="16" s="1"/>
  <c r="D94" i="16" s="1"/>
  <c r="B93" i="16"/>
  <c r="C93" i="16" s="1"/>
  <c r="B92" i="16"/>
  <c r="D93" i="16" s="1"/>
  <c r="B91" i="16"/>
  <c r="C91" i="16" s="1"/>
  <c r="D91" i="16" s="1"/>
  <c r="B90" i="16"/>
  <c r="C90" i="16" s="1"/>
  <c r="B89" i="16"/>
  <c r="C89" i="16" s="1"/>
  <c r="B88" i="16"/>
  <c r="C88" i="16" s="1"/>
  <c r="D88" i="16" s="1"/>
  <c r="E85" i="16"/>
  <c r="B85" i="16"/>
  <c r="E84" i="16"/>
  <c r="E83" i="16"/>
  <c r="A83" i="16"/>
  <c r="E82" i="16"/>
  <c r="A82" i="16"/>
  <c r="A81" i="16"/>
  <c r="A80" i="16"/>
  <c r="A79" i="16"/>
  <c r="A78" i="16"/>
  <c r="D77" i="16"/>
  <c r="B84" i="16" s="1"/>
  <c r="C77" i="16"/>
  <c r="B77" i="16"/>
  <c r="A77" i="16"/>
  <c r="B42" i="16"/>
  <c r="C42" i="16"/>
  <c r="B41" i="16"/>
  <c r="C41" i="16"/>
  <c r="B40" i="16"/>
  <c r="C40" i="16"/>
  <c r="D40" i="16" s="1"/>
  <c r="B39" i="16"/>
  <c r="C39" i="16" s="1"/>
  <c r="B38" i="16"/>
  <c r="D39" i="16" s="1"/>
  <c r="B37" i="16"/>
  <c r="C37" i="16" s="1"/>
  <c r="D37" i="16" s="1"/>
  <c r="B36" i="16"/>
  <c r="C36" i="16" s="1"/>
  <c r="B35" i="16"/>
  <c r="C35" i="16" s="1"/>
  <c r="B34" i="16"/>
  <c r="C34" i="16" s="1"/>
  <c r="D34" i="16"/>
  <c r="E31" i="16"/>
  <c r="B31" i="16"/>
  <c r="E30" i="16"/>
  <c r="E29" i="16"/>
  <c r="A29" i="16"/>
  <c r="E28" i="16"/>
  <c r="A28" i="16"/>
  <c r="A27" i="16"/>
  <c r="A26" i="16"/>
  <c r="A25" i="16"/>
  <c r="A24" i="16"/>
  <c r="D23" i="16"/>
  <c r="B30" i="16" s="1"/>
  <c r="C23" i="16"/>
  <c r="B23" i="16"/>
  <c r="B28" i="16" s="1"/>
  <c r="A23" i="16"/>
  <c r="C200" i="16"/>
  <c r="C254" i="16"/>
  <c r="B460" i="16"/>
  <c r="D473" i="16"/>
  <c r="B245" i="16"/>
  <c r="C359" i="16"/>
  <c r="C467" i="16"/>
  <c r="A272" i="16"/>
  <c r="B271" i="16" s="1"/>
  <c r="D35" i="16"/>
  <c r="D362" i="16"/>
  <c r="D414" i="16"/>
  <c r="D470" i="16"/>
  <c r="D41" i="16"/>
  <c r="D143" i="16"/>
  <c r="D204" i="16"/>
  <c r="B191" i="16"/>
  <c r="A220" i="16"/>
  <c r="D144" i="16"/>
  <c r="C143" i="16"/>
  <c r="C473" i="16"/>
  <c r="A434" i="16"/>
  <c r="B433" i="16" s="1"/>
  <c r="D257" i="16"/>
  <c r="C92" i="16"/>
  <c r="B244" i="16"/>
  <c r="D90" i="16"/>
  <c r="D417" i="16"/>
  <c r="D42" i="16"/>
  <c r="D95" i="16"/>
  <c r="C2" i="17"/>
  <c r="A1" i="16"/>
  <c r="D38" i="16"/>
  <c r="B29" i="16"/>
  <c r="D36" i="16"/>
  <c r="D258" i="16"/>
  <c r="C257" i="16"/>
  <c r="C308" i="16"/>
  <c r="A328" i="16"/>
  <c r="D147" i="16"/>
  <c r="C146" i="16"/>
  <c r="K21" i="9"/>
  <c r="I17" i="2" s="1"/>
  <c r="J16" i="18"/>
  <c r="K16" i="18" s="1"/>
  <c r="J18" i="10"/>
  <c r="H23" i="2" s="1"/>
  <c r="D32" i="20" s="1"/>
  <c r="E32" i="20" s="1"/>
  <c r="A380" i="16"/>
  <c r="B379" i="16" s="1"/>
  <c r="A326" i="16"/>
  <c r="B325" i="16" s="1"/>
  <c r="B337" i="16" s="1"/>
  <c r="C337" i="16" s="1"/>
  <c r="D337" i="16" s="1"/>
  <c r="A327" i="16"/>
  <c r="D325" i="16" s="1"/>
  <c r="B343" i="16" s="1"/>
  <c r="C343" i="16" s="1"/>
  <c r="D343" i="16" s="1"/>
  <c r="B339" i="16"/>
  <c r="C339" i="16" s="1"/>
  <c r="B338" i="16"/>
  <c r="C338" i="16" s="1"/>
  <c r="E331" i="16"/>
  <c r="A330" i="16"/>
  <c r="B392" i="16"/>
  <c r="D393" i="16" s="1"/>
  <c r="B345" i="16"/>
  <c r="C345" i="16" s="1"/>
  <c r="A332" i="16"/>
  <c r="D326" i="16"/>
  <c r="D344" i="16" s="1"/>
  <c r="C392" i="16"/>
  <c r="D339" i="16"/>
  <c r="B333" i="16"/>
  <c r="I20" i="3"/>
  <c r="D48" i="20" s="1"/>
  <c r="I17" i="3"/>
  <c r="D46" i="20" s="1"/>
  <c r="I18" i="3"/>
  <c r="B393" i="16" l="1"/>
  <c r="C393" i="16" s="1"/>
  <c r="B380" i="16"/>
  <c r="E385" i="16"/>
  <c r="A384" i="16"/>
  <c r="A2" i="16"/>
  <c r="B1" i="16" s="1"/>
  <c r="A3" i="16"/>
  <c r="A164" i="16"/>
  <c r="B163" i="16" s="1"/>
  <c r="A165" i="16"/>
  <c r="C251" i="16"/>
  <c r="D252" i="16"/>
  <c r="D359" i="16"/>
  <c r="B352" i="16"/>
  <c r="B354" i="16"/>
  <c r="D365" i="16"/>
  <c r="A382" i="16"/>
  <c r="D471" i="16"/>
  <c r="C470" i="16"/>
  <c r="J19" i="3"/>
  <c r="B344" i="16"/>
  <c r="B391" i="16"/>
  <c r="C391" i="16" s="1"/>
  <c r="D391" i="16" s="1"/>
  <c r="A381" i="16"/>
  <c r="C379" i="16" s="1"/>
  <c r="A166" i="16"/>
  <c r="E163" i="16" s="1"/>
  <c r="C311" i="16"/>
  <c r="B283" i="16"/>
  <c r="C283" i="16" s="1"/>
  <c r="D283" i="16" s="1"/>
  <c r="E277" i="16"/>
  <c r="C38" i="16"/>
  <c r="D146" i="16"/>
  <c r="B137" i="16"/>
  <c r="A273" i="16"/>
  <c r="C271" i="16" s="1"/>
  <c r="E278" i="16" s="1"/>
  <c r="A274" i="16"/>
  <c r="B298" i="16"/>
  <c r="D305" i="16"/>
  <c r="D420" i="16"/>
  <c r="C419" i="16"/>
  <c r="A435" i="16"/>
  <c r="C433" i="16" s="1"/>
  <c r="A436" i="16"/>
  <c r="E433" i="16"/>
  <c r="J21" i="9"/>
  <c r="H17" i="2" s="1"/>
  <c r="D26" i="20" s="1"/>
  <c r="E26" i="20" s="1"/>
  <c r="K9" i="12"/>
  <c r="I13" i="5"/>
  <c r="I7" i="1" s="1"/>
  <c r="C11" i="20" s="1"/>
  <c r="J10" i="11"/>
  <c r="H25" i="2" s="1"/>
  <c r="D34" i="20" s="1"/>
  <c r="E34" i="20" s="1"/>
  <c r="J26" i="12"/>
  <c r="E48" i="20"/>
  <c r="E50" i="20" s="1"/>
  <c r="D50" i="20"/>
  <c r="I21" i="3"/>
  <c r="J28" i="12"/>
  <c r="K25" i="12"/>
  <c r="J20" i="3"/>
  <c r="K26" i="12"/>
  <c r="J21" i="3" s="1"/>
  <c r="K19" i="12"/>
  <c r="J18" i="3" s="1"/>
  <c r="J17" i="3"/>
  <c r="K17" i="11"/>
  <c r="J17" i="11"/>
  <c r="K22" i="10"/>
  <c r="I24" i="2" s="1"/>
  <c r="K18" i="10"/>
  <c r="I23" i="2" s="1"/>
  <c r="K12" i="10"/>
  <c r="I21" i="2" s="1"/>
  <c r="J12" i="10"/>
  <c r="H21" i="2" s="1"/>
  <c r="D30" i="20" s="1"/>
  <c r="E30" i="20" s="1"/>
  <c r="J34" i="9"/>
  <c r="H20" i="2" s="1"/>
  <c r="D29" i="20" s="1"/>
  <c r="E29" i="20" s="1"/>
  <c r="J14" i="9"/>
  <c r="H16" i="2" s="1"/>
  <c r="D25" i="20" s="1"/>
  <c r="E25" i="20" s="1"/>
  <c r="K14" i="9"/>
  <c r="I16" i="2" s="1"/>
  <c r="J9" i="9"/>
  <c r="H15" i="2" s="1"/>
  <c r="D24" i="20" s="1"/>
  <c r="E24" i="20" s="1"/>
  <c r="K9" i="9"/>
  <c r="I15" i="2" s="1"/>
  <c r="I28" i="8"/>
  <c r="H14" i="2" s="1"/>
  <c r="D23" i="20" s="1"/>
  <c r="E23" i="20" s="1"/>
  <c r="J28" i="8"/>
  <c r="I14" i="2" s="1"/>
  <c r="D25" i="18"/>
  <c r="J20" i="8"/>
  <c r="I13" i="2" s="1"/>
  <c r="I20" i="8"/>
  <c r="H13" i="2" s="1"/>
  <c r="D22" i="20" s="1"/>
  <c r="E22" i="20" s="1"/>
  <c r="J12" i="8"/>
  <c r="I12" i="2" s="1"/>
  <c r="K93" i="18"/>
  <c r="E46" i="20"/>
  <c r="E47" i="20" s="1"/>
  <c r="D47" i="20"/>
  <c r="K28" i="12"/>
  <c r="E440" i="16"/>
  <c r="B447" i="16"/>
  <c r="C447" i="16" s="1"/>
  <c r="B445" i="16"/>
  <c r="C445" i="16" s="1"/>
  <c r="D445" i="16" s="1"/>
  <c r="E439" i="16"/>
  <c r="B446" i="16"/>
  <c r="A277" i="16"/>
  <c r="B288" i="16"/>
  <c r="C288" i="16" s="1"/>
  <c r="D89" i="16"/>
  <c r="B82" i="16"/>
  <c r="C95" i="16"/>
  <c r="D96" i="16"/>
  <c r="B138" i="16"/>
  <c r="D149" i="16"/>
  <c r="D198" i="16"/>
  <c r="C197" i="16"/>
  <c r="D308" i="16"/>
  <c r="B299" i="16"/>
  <c r="D413" i="16"/>
  <c r="B406" i="16"/>
  <c r="B408" i="16"/>
  <c r="D419" i="16"/>
  <c r="J93" i="18"/>
  <c r="C325" i="16"/>
  <c r="D163" i="16"/>
  <c r="B449" i="16"/>
  <c r="B326" i="16"/>
  <c r="A4" i="16"/>
  <c r="C272" i="16"/>
  <c r="B434" i="16"/>
  <c r="A438" i="16"/>
  <c r="J11" i="12"/>
  <c r="I9" i="3"/>
  <c r="D41" i="20" s="1"/>
  <c r="C365" i="16"/>
  <c r="E217" i="16"/>
  <c r="D363" i="16"/>
  <c r="B285" i="16"/>
  <c r="C285" i="16" s="1"/>
  <c r="B272" i="16"/>
  <c r="A276" i="16"/>
  <c r="B284" i="16"/>
  <c r="C149" i="16"/>
  <c r="D203" i="16"/>
  <c r="B190" i="16"/>
  <c r="D92" i="16"/>
  <c r="B83" i="16"/>
  <c r="A218" i="16"/>
  <c r="B217" i="16" s="1"/>
  <c r="A219" i="16"/>
  <c r="D217" i="16" s="1"/>
  <c r="E271" i="16"/>
  <c r="B300" i="16"/>
  <c r="D311" i="16"/>
  <c r="C305" i="16"/>
  <c r="D306" i="16"/>
  <c r="E325" i="16"/>
  <c r="D416" i="16"/>
  <c r="B407" i="16"/>
  <c r="I28" i="5"/>
  <c r="I13" i="1" s="1"/>
  <c r="C14" i="20" s="1"/>
  <c r="C16" i="20" s="1"/>
  <c r="K10" i="11"/>
  <c r="I25" i="2" s="1"/>
  <c r="I12" i="8"/>
  <c r="K34" i="9"/>
  <c r="I20" i="2" s="1"/>
  <c r="J9" i="3" l="1"/>
  <c r="K11" i="12"/>
  <c r="B442" i="16"/>
  <c r="A437" i="16"/>
  <c r="B448" i="16"/>
  <c r="C448" i="16" s="1"/>
  <c r="D448" i="16" s="1"/>
  <c r="C434" i="16"/>
  <c r="B450" i="16"/>
  <c r="C450" i="16" s="1"/>
  <c r="A439" i="16"/>
  <c r="B394" i="16"/>
  <c r="C394" i="16" s="1"/>
  <c r="D394" i="16" s="1"/>
  <c r="C380" i="16"/>
  <c r="A385" i="16"/>
  <c r="B395" i="16"/>
  <c r="B396" i="16"/>
  <c r="C396" i="16" s="1"/>
  <c r="E388" i="16"/>
  <c r="C344" i="16"/>
  <c r="D345" i="16"/>
  <c r="D379" i="16"/>
  <c r="B176" i="16"/>
  <c r="E169" i="16"/>
  <c r="B177" i="16"/>
  <c r="C177" i="16" s="1"/>
  <c r="B175" i="16"/>
  <c r="C175" i="16" s="1"/>
  <c r="D175" i="16" s="1"/>
  <c r="B164" i="16"/>
  <c r="A168" i="16"/>
  <c r="B13" i="16"/>
  <c r="C13" i="16" s="1"/>
  <c r="D13" i="16" s="1"/>
  <c r="B14" i="16"/>
  <c r="E7" i="16"/>
  <c r="B2" i="16"/>
  <c r="B15" i="16"/>
  <c r="C15" i="16" s="1"/>
  <c r="A6" i="16"/>
  <c r="B286" i="16"/>
  <c r="C286" i="16" s="1"/>
  <c r="D286" i="16" s="1"/>
  <c r="B287" i="16"/>
  <c r="D288" i="16" s="1"/>
  <c r="C1" i="16"/>
  <c r="E8" i="16" s="1"/>
  <c r="D433" i="16"/>
  <c r="D271" i="16"/>
  <c r="A167" i="16"/>
  <c r="B172" i="16"/>
  <c r="E386" i="16"/>
  <c r="E379" i="16"/>
  <c r="C163" i="16"/>
  <c r="B385" i="16"/>
  <c r="D392" i="16"/>
  <c r="H17" i="13"/>
  <c r="I22" i="3"/>
  <c r="D28" i="18"/>
  <c r="A224" i="16"/>
  <c r="B236" i="16"/>
  <c r="B237" i="16"/>
  <c r="C237" i="16" s="1"/>
  <c r="B235" i="16"/>
  <c r="C235" i="16" s="1"/>
  <c r="D235" i="16" s="1"/>
  <c r="D218" i="16"/>
  <c r="H12" i="2"/>
  <c r="D21" i="20" s="1"/>
  <c r="J19" i="11"/>
  <c r="A275" i="16"/>
  <c r="B280" i="16"/>
  <c r="B229" i="16"/>
  <c r="C229" i="16" s="1"/>
  <c r="D229" i="16" s="1"/>
  <c r="B231" i="16"/>
  <c r="C231" i="16" s="1"/>
  <c r="B230" i="16"/>
  <c r="A222" i="16"/>
  <c r="B218" i="16"/>
  <c r="E223" i="16"/>
  <c r="E280" i="16"/>
  <c r="B226" i="16"/>
  <c r="A221" i="16"/>
  <c r="E41" i="20"/>
  <c r="E42" i="20" s="1"/>
  <c r="D42" i="20"/>
  <c r="D287" i="16"/>
  <c r="B278" i="16"/>
  <c r="D338" i="16"/>
  <c r="B331" i="16"/>
  <c r="B181" i="16"/>
  <c r="C181" i="16" s="1"/>
  <c r="D181" i="16" s="1"/>
  <c r="B182" i="16"/>
  <c r="B183" i="16"/>
  <c r="C183" i="16" s="1"/>
  <c r="D164" i="16"/>
  <c r="A170" i="16"/>
  <c r="C326" i="16"/>
  <c r="A331" i="16"/>
  <c r="B342" i="16"/>
  <c r="C342" i="16" s="1"/>
  <c r="E332" i="16"/>
  <c r="B341" i="16"/>
  <c r="B340" i="16"/>
  <c r="C340" i="16" s="1"/>
  <c r="D340" i="16" s="1"/>
  <c r="E333" i="16"/>
  <c r="E334" i="16"/>
  <c r="B16" i="16"/>
  <c r="C16" i="16" s="1"/>
  <c r="D16" i="16" s="1"/>
  <c r="B18" i="16"/>
  <c r="C18" i="16" s="1"/>
  <c r="C2" i="16"/>
  <c r="B17" i="16"/>
  <c r="A7" i="16"/>
  <c r="E172" i="16"/>
  <c r="I17" i="13"/>
  <c r="J22" i="3"/>
  <c r="A329" i="16"/>
  <c r="B334" i="16"/>
  <c r="C217" i="16"/>
  <c r="C284" i="16"/>
  <c r="D285" i="16"/>
  <c r="B277" i="16"/>
  <c r="D284" i="16"/>
  <c r="H16" i="13"/>
  <c r="I10" i="3"/>
  <c r="B439" i="16"/>
  <c r="D446" i="16"/>
  <c r="D1" i="16"/>
  <c r="E1" i="16"/>
  <c r="D450" i="16"/>
  <c r="C449" i="16"/>
  <c r="K19" i="11"/>
  <c r="C287" i="16"/>
  <c r="C446" i="16"/>
  <c r="D447" i="16"/>
  <c r="I11" i="6"/>
  <c r="B180" i="16" l="1"/>
  <c r="C180" i="16" s="1"/>
  <c r="A169" i="16"/>
  <c r="B179" i="16"/>
  <c r="B178" i="16"/>
  <c r="C178" i="16" s="1"/>
  <c r="D178" i="16" s="1"/>
  <c r="C164" i="16"/>
  <c r="B451" i="16"/>
  <c r="C451" i="16" s="1"/>
  <c r="D451" i="16" s="1"/>
  <c r="B453" i="16"/>
  <c r="C453" i="16" s="1"/>
  <c r="D434" i="16"/>
  <c r="B452" i="16"/>
  <c r="E441" i="16"/>
  <c r="A440" i="16"/>
  <c r="B7" i="16"/>
  <c r="D14" i="16"/>
  <c r="C14" i="16"/>
  <c r="D15" i="16"/>
  <c r="E170" i="16"/>
  <c r="B169" i="16"/>
  <c r="D176" i="16"/>
  <c r="C176" i="16"/>
  <c r="D177" i="16"/>
  <c r="D396" i="16"/>
  <c r="C395" i="16"/>
  <c r="B386" i="16"/>
  <c r="D395" i="16"/>
  <c r="B440" i="16"/>
  <c r="D449" i="16"/>
  <c r="J10" i="3"/>
  <c r="I16" i="13"/>
  <c r="E171" i="16"/>
  <c r="E442" i="16"/>
  <c r="A383" i="16"/>
  <c r="B388" i="16"/>
  <c r="B289" i="16"/>
  <c r="C289" i="16" s="1"/>
  <c r="D289" i="16" s="1"/>
  <c r="D272" i="16"/>
  <c r="B290" i="16"/>
  <c r="A278" i="16"/>
  <c r="B291" i="16"/>
  <c r="C291" i="16" s="1"/>
  <c r="E279" i="16"/>
  <c r="K271" i="16" s="1"/>
  <c r="D380" i="16"/>
  <c r="B397" i="16"/>
  <c r="C397" i="16" s="1"/>
  <c r="D397" i="16" s="1"/>
  <c r="B398" i="16"/>
  <c r="A386" i="16"/>
  <c r="B399" i="16"/>
  <c r="C399" i="16" s="1"/>
  <c r="E387" i="16"/>
  <c r="K379" i="16" s="1"/>
  <c r="I18" i="1"/>
  <c r="H10" i="13" s="1"/>
  <c r="H12" i="13" s="1"/>
  <c r="I13" i="6"/>
  <c r="I15" i="13"/>
  <c r="I28" i="2"/>
  <c r="A5" i="16"/>
  <c r="B10" i="16"/>
  <c r="C218" i="16"/>
  <c r="A223" i="16"/>
  <c r="B233" i="16"/>
  <c r="B232" i="16"/>
  <c r="C232" i="16" s="1"/>
  <c r="D232" i="16" s="1"/>
  <c r="B234" i="16"/>
  <c r="C234" i="16" s="1"/>
  <c r="D18" i="16"/>
  <c r="C17" i="16"/>
  <c r="C341" i="16"/>
  <c r="D342" i="16"/>
  <c r="B332" i="16"/>
  <c r="D341" i="16"/>
  <c r="B171" i="16"/>
  <c r="D182" i="16"/>
  <c r="D183" i="16"/>
  <c r="C182" i="16"/>
  <c r="E226" i="16"/>
  <c r="B223" i="16"/>
  <c r="D230" i="16"/>
  <c r="D231" i="16"/>
  <c r="C230" i="16"/>
  <c r="E225" i="16"/>
  <c r="H15" i="13"/>
  <c r="H18" i="13" s="1"/>
  <c r="H28" i="2"/>
  <c r="D237" i="16"/>
  <c r="C236" i="16"/>
  <c r="B19" i="16"/>
  <c r="C19" i="16" s="1"/>
  <c r="D19" i="16" s="1"/>
  <c r="B20" i="16"/>
  <c r="B21" i="16"/>
  <c r="C21" i="16" s="1"/>
  <c r="A8" i="16"/>
  <c r="D2" i="16"/>
  <c r="E10" i="16"/>
  <c r="E9" i="16"/>
  <c r="B8" i="16"/>
  <c r="D17" i="16"/>
  <c r="K325" i="16"/>
  <c r="E224" i="16"/>
  <c r="K217" i="16" s="1"/>
  <c r="E21" i="20"/>
  <c r="D37" i="20"/>
  <c r="D236" i="16"/>
  <c r="B225" i="16"/>
  <c r="D290" i="16" l="1"/>
  <c r="B279" i="16"/>
  <c r="K433" i="16"/>
  <c r="D452" i="16"/>
  <c r="B441" i="16"/>
  <c r="I18" i="13"/>
  <c r="C25" i="13" s="1"/>
  <c r="C398" i="16"/>
  <c r="D399" i="16"/>
  <c r="D398" i="16"/>
  <c r="B387" i="16"/>
  <c r="D291" i="16"/>
  <c r="C290" i="16"/>
  <c r="K163" i="16"/>
  <c r="C452" i="16"/>
  <c r="D453" i="16"/>
  <c r="B170" i="16"/>
  <c r="D179" i="16"/>
  <c r="C179" i="16"/>
  <c r="D180" i="16"/>
  <c r="E37" i="20"/>
  <c r="E52" i="20" s="1"/>
  <c r="D52" i="20"/>
  <c r="K1" i="16"/>
  <c r="C4" i="17" s="1"/>
  <c r="B9" i="16"/>
  <c r="D20" i="16"/>
  <c r="C20" i="16"/>
  <c r="D21" i="16"/>
  <c r="C233" i="16"/>
  <c r="D234" i="16"/>
  <c r="B224" i="16"/>
  <c r="D233" i="16"/>
  <c r="C7" i="17"/>
  <c r="A55" i="16" s="1"/>
  <c r="E2" i="17"/>
  <c r="C12" i="17" s="1"/>
  <c r="A109" i="16" s="1"/>
  <c r="A111" i="16" l="1"/>
  <c r="A112" i="16"/>
  <c r="E109" i="16" s="1"/>
  <c r="A110" i="16"/>
  <c r="B109" i="16" s="1"/>
  <c r="A58" i="16"/>
  <c r="E55" i="16" s="1"/>
  <c r="A56" i="16"/>
  <c r="B55" i="16" s="1"/>
  <c r="A57" i="16"/>
  <c r="C55" i="16" l="1"/>
  <c r="D55" i="16"/>
  <c r="E63" i="16" s="1"/>
  <c r="B121" i="16"/>
  <c r="C121" i="16" s="1"/>
  <c r="D121" i="16" s="1"/>
  <c r="E115" i="16"/>
  <c r="B123" i="16"/>
  <c r="C123" i="16" s="1"/>
  <c r="B122" i="16"/>
  <c r="B110" i="16"/>
  <c r="A114" i="16"/>
  <c r="D109" i="16"/>
  <c r="B69" i="16"/>
  <c r="C69" i="16" s="1"/>
  <c r="E61" i="16"/>
  <c r="B67" i="16"/>
  <c r="C67" i="16" s="1"/>
  <c r="D67" i="16" s="1"/>
  <c r="E62" i="16"/>
  <c r="E64" i="16"/>
  <c r="B56" i="16"/>
  <c r="B68" i="16"/>
  <c r="A60" i="16"/>
  <c r="A59" i="16"/>
  <c r="B64" i="16"/>
  <c r="A113" i="16"/>
  <c r="B118" i="16"/>
  <c r="C109" i="16"/>
  <c r="B126" i="16" l="1"/>
  <c r="C126" i="16" s="1"/>
  <c r="B124" i="16"/>
  <c r="C124" i="16" s="1"/>
  <c r="D124" i="16" s="1"/>
  <c r="B125" i="16"/>
  <c r="C110" i="16"/>
  <c r="A115" i="16"/>
  <c r="C68" i="16"/>
  <c r="D68" i="16" s="1"/>
  <c r="D69" i="16"/>
  <c r="K55" i="16"/>
  <c r="C9" i="17" s="1"/>
  <c r="B129" i="16"/>
  <c r="C129" i="16" s="1"/>
  <c r="B127" i="16"/>
  <c r="C127" i="16" s="1"/>
  <c r="D127" i="16" s="1"/>
  <c r="B128" i="16"/>
  <c r="A116" i="16"/>
  <c r="D110" i="16"/>
  <c r="E116" i="16"/>
  <c r="B115" i="16"/>
  <c r="D122" i="16"/>
  <c r="B75" i="16"/>
  <c r="C75" i="16" s="1"/>
  <c r="B74" i="16"/>
  <c r="A62" i="16"/>
  <c r="B73" i="16"/>
  <c r="C73" i="16" s="1"/>
  <c r="D73" i="16" s="1"/>
  <c r="D56" i="16"/>
  <c r="B61" i="16"/>
  <c r="E118" i="16"/>
  <c r="D123" i="16"/>
  <c r="C122" i="16"/>
  <c r="E117" i="16"/>
  <c r="B72" i="16"/>
  <c r="C72" i="16" s="1"/>
  <c r="B71" i="16"/>
  <c r="A61" i="16"/>
  <c r="B70" i="16"/>
  <c r="C70" i="16" s="1"/>
  <c r="D70" i="16" s="1"/>
  <c r="C56" i="16"/>
  <c r="K109" i="16" l="1"/>
  <c r="C14" i="17" s="1"/>
  <c r="C71" i="16"/>
  <c r="D72" i="16"/>
  <c r="B63" i="16"/>
  <c r="B116" i="16"/>
  <c r="D125" i="16"/>
  <c r="B62" i="16"/>
  <c r="D71" i="16"/>
  <c r="D75" i="16"/>
  <c r="C74" i="16"/>
  <c r="D74" i="16" s="1"/>
  <c r="B117" i="16"/>
  <c r="D128" i="16"/>
  <c r="C128" i="16"/>
  <c r="D129" i="16"/>
  <c r="D126" i="16"/>
  <c r="C125" i="16"/>
</calcChain>
</file>

<file path=xl/comments1.xml><?xml version="1.0" encoding="utf-8"?>
<comments xmlns="http://schemas.openxmlformats.org/spreadsheetml/2006/main">
  <authors>
    <author>Client</author>
  </authors>
  <commentList>
    <comment ref="C11" authorId="0">
      <text>
        <r>
          <rPr>
            <sz val="9"/>
            <color indexed="81"/>
            <rFont val="Tahoma"/>
            <family val="2"/>
          </rPr>
          <t xml:space="preserve">
إعانات الإصلاحات الكبرى إعانات المؤسسات و الهيئات العمومية إعانات تنظيم مراكز التجميع و التصحيح لإمتحانات المدرسية السنوية إعانات أخرى على عاتق الولاية ......</t>
        </r>
      </text>
    </comment>
    <comment ref="C12" authorId="0">
      <text>
        <r>
          <rPr>
            <sz val="9"/>
            <color indexed="81"/>
            <rFont val="Tahoma"/>
            <family val="2"/>
          </rPr>
          <t xml:space="preserve">الهبات و الوصايا التي تتحصل عليها المؤسسة بعد قبولها وفق التنظيم و التشريع المعمول به
</t>
        </r>
      </text>
    </comment>
    <comment ref="C13" authorId="0">
      <text>
        <r>
          <rPr>
            <sz val="9"/>
            <color indexed="81"/>
            <rFont val="Tahoma"/>
            <family val="2"/>
          </rPr>
          <t>عائدات الإيجار إيرادات الإيجار(الكهرباء الغاز الماء)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مستحقات المبيت إيرادات بيع بقايا الخبز و الشحوم و الخردوات الإتلافات الإيرادات الناتجة عن عملية الإسقاط إيرادات بيع أشياء مصنوعة و منتوج الحدائق إيرادات بيع الكتاب المدرسي إيرادات شبه مدرسية(الدفتر الصحي دفتر المراسلة أوراق الإمتحانات ) كل إيراد أخر مرتبط بالنشاط العادي للمؤسسة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sz val="9"/>
            <color indexed="81"/>
            <rFont val="Tahoma"/>
            <family val="2"/>
          </rPr>
          <t xml:space="preserve">تحصيل الدفع غير المستحق تعويضات التأمينات و تعويضات أخرى الباقي للتحصيل للسنوات السابقة تصفية الحسابات خارج الميزانية تعويض العجز في الميزانية 
</t>
        </r>
      </text>
    </comment>
    <comment ref="C15" authorId="0">
      <text>
        <r>
          <rPr>
            <sz val="9"/>
            <color indexed="81"/>
            <rFont val="Tahoma"/>
            <family val="2"/>
          </rPr>
          <t>حقوق المراسلة</t>
        </r>
      </text>
    </comment>
    <comment ref="C16" authorId="0">
      <text>
        <r>
          <rPr>
            <sz val="9"/>
            <color indexed="81"/>
            <rFont val="Tahoma"/>
            <family val="2"/>
          </rPr>
          <t xml:space="preserve">مساهمة عائلات التلاميد غير الممنوحين في التغدية
</t>
        </r>
      </text>
    </comment>
    <comment ref="C17" authorId="0">
      <text>
        <r>
          <rPr>
            <sz val="9"/>
            <color indexed="81"/>
            <rFont val="Tahoma"/>
            <family val="2"/>
          </rPr>
          <t xml:space="preserve">ضمن الطاولة المشتركة و الإطعام في الملتقيات
</t>
        </r>
      </text>
    </comment>
    <comment ref="I17" authorId="0">
      <text>
        <r>
          <rPr>
            <sz val="9"/>
            <color indexed="81"/>
            <rFont val="Tahoma"/>
            <family val="2"/>
          </rPr>
          <t xml:space="preserve"> للإدارة سجلات و مطبوعات و لوازم مكتبية مختلفة 
</t>
        </r>
      </text>
    </comment>
    <comment ref="C22" authorId="0">
      <text>
        <r>
          <rPr>
            <sz val="9"/>
            <color indexed="81"/>
            <rFont val="Tahoma"/>
            <family val="2"/>
          </rPr>
          <t xml:space="preserve">الإعتمادات الخاصة بالتلاميد أبناء الصحراء الغربية (الداخليين)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ا</t>
        </r>
        <r>
          <rPr>
            <sz val="9"/>
            <color indexed="81"/>
            <rFont val="Tahoma"/>
            <family val="2"/>
          </rPr>
          <t xml:space="preserve">لإيرادات المخصصة لتغطية العمليات التكوينية المنظمة على المستوى الولائي و نفقات التكوين ما قبل الترقية و نفقات الإمتحانات و المسابقات المهنية
</t>
        </r>
      </text>
    </comment>
    <comment ref="I34" authorId="0">
      <text>
        <r>
          <rPr>
            <sz val="9"/>
            <color indexed="81"/>
            <rFont val="Tahoma"/>
            <family val="2"/>
          </rPr>
          <t xml:space="preserve">إطعام تلاميد النظام الداخليى و النصف داخلي و تلاميد المؤسسات الأخرى 
</t>
        </r>
      </text>
    </comment>
    <comment ref="I40" authorId="0">
      <text>
        <r>
          <rPr>
            <sz val="9"/>
            <color indexed="81"/>
            <rFont val="Tahoma"/>
            <family val="2"/>
          </rPr>
          <t>إقتناء المأزر و بدلات العمل و أحدية الوقاية و قفازات النظافة و الصيانة و بزات أعوان الأمن و الوقاية</t>
        </r>
      </text>
    </comment>
    <comment ref="I59" authorId="0">
      <text>
        <r>
          <rPr>
            <sz val="9"/>
            <color indexed="81"/>
            <rFont val="Tahoma"/>
            <family val="2"/>
          </rPr>
          <t>إقتناء المستلزمات المكتبية 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مواد التنظيف و الصيانة و الوسائل و المواد الصيدلانية الموجهة لوحدات الكشف و المتابعة
</t>
        </r>
      </text>
    </comment>
    <comment ref="I66" authorId="0">
      <text>
        <r>
          <rPr>
            <sz val="9"/>
            <color indexed="81"/>
            <rFont val="Tahoma"/>
            <family val="2"/>
          </rPr>
          <t xml:space="preserve">إقتناء الوسائل و المستلزمات المتعلقة بالتربية الفنية و التشكيلية و الرياضية الصفيـة و توزيع الجوائز التحفيزية للتلاميد
</t>
        </r>
      </text>
    </comment>
  </commentList>
</comments>
</file>

<file path=xl/comments2.xml><?xml version="1.0" encoding="utf-8"?>
<comments xmlns="http://schemas.openxmlformats.org/spreadsheetml/2006/main">
  <authors>
    <author>Client</author>
  </authors>
  <commentList>
    <comment ref="A25" authorId="0">
      <text>
        <r>
          <rPr>
            <b/>
            <sz val="9"/>
            <color indexed="81"/>
            <rFont val="Tahoma"/>
            <family val="2"/>
          </rPr>
          <t>Plus Valu يظهر في الميزانية المعدلة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<sst xmlns="http://schemas.openxmlformats.org/spreadsheetml/2006/main" count="1508" uniqueCount="517">
  <si>
    <t xml:space="preserve">التوزيــــع حسب الأبــــواب </t>
  </si>
  <si>
    <t xml:space="preserve">العنوان الأول: الإيــــــــــرادات </t>
  </si>
  <si>
    <t>الأبواب</t>
  </si>
  <si>
    <t>المواد</t>
  </si>
  <si>
    <t xml:space="preserve">إيرادات الإطعام </t>
  </si>
  <si>
    <t xml:space="preserve">إيرادات مرتبطة بنشاط المؤسسة </t>
  </si>
  <si>
    <t xml:space="preserve">إيرادات مختلفة </t>
  </si>
  <si>
    <t xml:space="preserve">الهبات و الوصايا </t>
  </si>
  <si>
    <t>تسديد المصاريف</t>
  </si>
  <si>
    <t>التكاليف الملحقة</t>
  </si>
  <si>
    <t>اللوازم</t>
  </si>
  <si>
    <t>الأدوات و الأثاث</t>
  </si>
  <si>
    <t>اللوازم البيداغوجية</t>
  </si>
  <si>
    <t>الإطعام</t>
  </si>
  <si>
    <t>الألبسة</t>
  </si>
  <si>
    <t>التأمين</t>
  </si>
  <si>
    <t>حظيرة السيارات</t>
  </si>
  <si>
    <t>نفقات تسيير وحدات الكشف و المتابعة (UDS)</t>
  </si>
  <si>
    <t xml:space="preserve">مجموع الفرع الأول </t>
  </si>
  <si>
    <t xml:space="preserve">الفرع الثاني: نفقات تسيير أقسام الرياضة و الدراسة </t>
  </si>
  <si>
    <t>مجموع الفرع الثاني</t>
  </si>
  <si>
    <t>الفرع الثالث: نفقات ذات طابع خاص</t>
  </si>
  <si>
    <t>نفقات النشاط التربوي الإستثنائي</t>
  </si>
  <si>
    <t>مجموع الباب 1</t>
  </si>
  <si>
    <t>مجموع الباب 2</t>
  </si>
  <si>
    <t>مجموع العنوان الأول : الإيرادات</t>
  </si>
  <si>
    <t>العنوان الثاني: النفقات</t>
  </si>
  <si>
    <t>مصاريف الإعلان في الصحف</t>
  </si>
  <si>
    <t>اقتناء و تركيب لواحق الهاتف والربط بالأنترنيت</t>
  </si>
  <si>
    <t>اقتناء لوازم المكتب</t>
  </si>
  <si>
    <t>البياضة</t>
  </si>
  <si>
    <t>مواد التنظيف</t>
  </si>
  <si>
    <t>اقتناء و صيانة أجهزة الإعلام الآلي</t>
  </si>
  <si>
    <t>اللوازم البيداغوجيـــــــــة</t>
  </si>
  <si>
    <t>تأمين التلاميذ أثناء الخرجات البيداغوجية</t>
  </si>
  <si>
    <t>تأمين المباني</t>
  </si>
  <si>
    <t>تأمين السيارات</t>
  </si>
  <si>
    <t>مصاريف اقتناء قسيمة السيارات</t>
  </si>
  <si>
    <t xml:space="preserve">النفقات المتعلقة بالنشاط الثقافي </t>
  </si>
  <si>
    <t>النفقات المتعلقة بالنشاط الرياضي</t>
  </si>
  <si>
    <t>مصاريف الإطعام</t>
  </si>
  <si>
    <t>مجموع العنوان الثاني : النفقات</t>
  </si>
  <si>
    <t>العنوان الثاني : النفقات</t>
  </si>
  <si>
    <t>- 1 -</t>
  </si>
  <si>
    <t>- 2 -</t>
  </si>
  <si>
    <t>- 3 -</t>
  </si>
  <si>
    <t>- 4 -</t>
  </si>
  <si>
    <t>- 5 -</t>
  </si>
  <si>
    <t>- 6 -</t>
  </si>
  <si>
    <t>- 8 -</t>
  </si>
  <si>
    <t>-10 -</t>
  </si>
  <si>
    <t>-11 -</t>
  </si>
  <si>
    <t>-12 -</t>
  </si>
  <si>
    <t>-13 -</t>
  </si>
  <si>
    <t>العنوان الثاني: النفقــــــــــــات</t>
  </si>
  <si>
    <t xml:space="preserve">الفرع الثاني: نفقات تسيير أقسام رياضة و دراسة </t>
  </si>
  <si>
    <t xml:space="preserve">الفرع الثالث: نفقات ذات طابع خاص </t>
  </si>
  <si>
    <t>مادة وحيدة</t>
  </si>
  <si>
    <t>باب وحيد</t>
  </si>
  <si>
    <t xml:space="preserve">المصاريف القضائية والتعويضات المستحقة على عاتق الدولة </t>
  </si>
  <si>
    <t>الجمهورية الجزائرية الديمقراطية الشعبية</t>
  </si>
  <si>
    <t>وزارة التربية الوطنية</t>
  </si>
  <si>
    <t>مديرية التربية لـ :</t>
  </si>
  <si>
    <t>إسم المؤسســـة :</t>
  </si>
  <si>
    <t>العنـــــــــــــوان :</t>
  </si>
  <si>
    <t>الدائــــــــــــــرة :</t>
  </si>
  <si>
    <t>البلـــــــــــــــدية:</t>
  </si>
  <si>
    <t>الإيرادات المالية
(دج)</t>
  </si>
  <si>
    <t>الإعتمادات المخصصة
(دج)</t>
  </si>
  <si>
    <t>- 7 -</t>
  </si>
  <si>
    <t>النفقات المتعلقة بالنشاط الثقافي والرياضي</t>
  </si>
  <si>
    <t xml:space="preserve">نفقات تسيير أقسام الرياضة والدراسة </t>
  </si>
  <si>
    <t xml:space="preserve">الإعانات الممنوحة من الجماعات المحلية والمؤسسات والهيئات العمومية </t>
  </si>
  <si>
    <t>مصاريف الدراسة، الخبرة، المحامون والمحضرون القضائيون</t>
  </si>
  <si>
    <t>مصاريف البريد والمواصلات ( اتاوات الهاتف، التلكس، الانترنيت والرسوم المختلفة )</t>
  </si>
  <si>
    <t>مستهلكات وبرامج الإعلام الآلي</t>
  </si>
  <si>
    <t>مصاريف النسخ والطبع</t>
  </si>
  <si>
    <t>الأدوات والأثاث</t>
  </si>
  <si>
    <t>اقتناء وصيانة أدوات الوقاية والأمن</t>
  </si>
  <si>
    <t>مواد التجارب والكواشف ومواد المخابر</t>
  </si>
  <si>
    <t>الإستنساخ ، الطباشير ، الأقلام ، الطلاسات وغيرها</t>
  </si>
  <si>
    <t>اقتناء وتجديد السيارات</t>
  </si>
  <si>
    <t>الوقود والزيوت</t>
  </si>
  <si>
    <t>اقتناء العجلات</t>
  </si>
  <si>
    <t>مصاريف الترقيم والتعريف</t>
  </si>
  <si>
    <t>نفقات تسيير وحدات الكشف والمتابعة (UDS)</t>
  </si>
  <si>
    <t>اقتناء مواد البناء، الترصيص، الخردوات، كهرباء، التدفئة التكييف وأدوات الصيانة الصغيرة</t>
  </si>
  <si>
    <t>صيانة المساحات الخضراء والمسالك</t>
  </si>
  <si>
    <t>نفقات تسيير أقسام الرياضة والدراسة</t>
  </si>
  <si>
    <t>الفرع الثاني: نفقات تسيير أقسام الرياضة والدراسة</t>
  </si>
  <si>
    <t>نقل وتأمين التلاميذ</t>
  </si>
  <si>
    <t>مجموع الفرع الثاني : نفقات تسيير أقسام الرياضة والدراسة</t>
  </si>
  <si>
    <t>مجموع الفرع الثالث : نفقات ذات طابع خاص</t>
  </si>
  <si>
    <t>حوصلة عامة للإيرادات والنفقات</t>
  </si>
  <si>
    <t>إيرادات الاطعام</t>
  </si>
  <si>
    <t>المنحة المدرسية الخاصة لفائدة التلاميذ المعوزين</t>
  </si>
  <si>
    <t>نفقات الإطعام</t>
  </si>
  <si>
    <t xml:space="preserve">المكتبة المدرسية </t>
  </si>
  <si>
    <t>نفقات الكتاب المدرسي</t>
  </si>
  <si>
    <t>الهبات و الوصايا</t>
  </si>
  <si>
    <t>إيرادات مختلفة</t>
  </si>
  <si>
    <t>إيرادات ناتجة عن إطعام مستخدمي قطاع التربية</t>
  </si>
  <si>
    <t>مصاريف المهام و التنقلات والاستقبالات داخل التراب الوطني و الخرجات البيداغوجية</t>
  </si>
  <si>
    <t>الماء، الكهرباء و الغاز، الوقود، والطاقة الشمسية</t>
  </si>
  <si>
    <t>تجديد و صيانة لوازم ومستلزمات المطعم</t>
  </si>
  <si>
    <t>تجديد وصيانة أدوات وأثاث المكاتب والعتاد المدرسي</t>
  </si>
  <si>
    <t>اقتناء الستائر و الأعلام و لوازم الداخلية</t>
  </si>
  <si>
    <t>لوازم  التجارب</t>
  </si>
  <si>
    <t>إطعام التلاميذ</t>
  </si>
  <si>
    <t>إطعام المستخدمين = العددx المدة x سعر الوجبة</t>
  </si>
  <si>
    <t>إطعام المدعوين و آخرون= العددx المدة x سعر الوجبة</t>
  </si>
  <si>
    <t xml:space="preserve">نفقات التكوين </t>
  </si>
  <si>
    <t>مصاريف التكوين والتحسين المستمرللمستوى المنظم على المستوى الولائي</t>
  </si>
  <si>
    <t>تشجيع التكوين أثناء الخدمة و عن بعد لمعلمي التعليم الإبتدائي</t>
  </si>
  <si>
    <t>صيانة وتصليح و شحن السيارات وشراء قطع الغيار</t>
  </si>
  <si>
    <t>مصاريف المراقبة التقنية للسيارات</t>
  </si>
  <si>
    <t>المكتبة المدرسية</t>
  </si>
  <si>
    <t>شراء كتب ومجلات تربوية</t>
  </si>
  <si>
    <t>الإشتراك في المجلات والدوريات البيداغوجية</t>
  </si>
  <si>
    <t xml:space="preserve">إقتناء الأدوات واللوازم الرياضية والبياغوجية </t>
  </si>
  <si>
    <t>منحة التجهيز لفائدة التلاميذ</t>
  </si>
  <si>
    <t>تسديد مستحقات الديوان الوطني للمطبوعات المدرسية من بيع الكتاب المدرسي</t>
  </si>
  <si>
    <t>في الإيرادات بمبلغ يقدر بـ:</t>
  </si>
  <si>
    <t>في النفقات بمبلغ يقدر بـ:</t>
  </si>
  <si>
    <t xml:space="preserve">الســــنة المالـــــية </t>
  </si>
  <si>
    <t>مليون</t>
  </si>
  <si>
    <t>ألف</t>
  </si>
  <si>
    <t xml:space="preserve">  سنتيما واحدا</t>
  </si>
  <si>
    <t>دينـار واحد جـزائـري</t>
  </si>
  <si>
    <t>مليونان</t>
  </si>
  <si>
    <t>ألفان</t>
  </si>
  <si>
    <t xml:space="preserve">  سنتيمــان</t>
  </si>
  <si>
    <t>دينـاران  جـزائـريان</t>
  </si>
  <si>
    <t>ملايين</t>
  </si>
  <si>
    <t>آلاف</t>
  </si>
  <si>
    <t xml:space="preserve"> سنتيمــات</t>
  </si>
  <si>
    <t>دنـانير  جـزائـرية</t>
  </si>
  <si>
    <t>مليونا</t>
  </si>
  <si>
    <t>ألفا</t>
  </si>
  <si>
    <t xml:space="preserve"> سنتيما</t>
  </si>
  <si>
    <t>دينـار جـزائـري</t>
  </si>
  <si>
    <t xml:space="preserve">و </t>
  </si>
  <si>
    <t xml:space="preserve">واحد </t>
  </si>
  <si>
    <t xml:space="preserve"> عشرة </t>
  </si>
  <si>
    <t xml:space="preserve">مئة </t>
  </si>
  <si>
    <t xml:space="preserve">إثنان </t>
  </si>
  <si>
    <t xml:space="preserve">عشرون </t>
  </si>
  <si>
    <t xml:space="preserve">مئتــان </t>
  </si>
  <si>
    <t xml:space="preserve">ثلاثة </t>
  </si>
  <si>
    <t xml:space="preserve">ثلاثون </t>
  </si>
  <si>
    <t xml:space="preserve">ثلاثمئة </t>
  </si>
  <si>
    <t xml:space="preserve">أربعة </t>
  </si>
  <si>
    <t xml:space="preserve">أربعون </t>
  </si>
  <si>
    <t xml:space="preserve">أربعمئة </t>
  </si>
  <si>
    <t xml:space="preserve">خمسة </t>
  </si>
  <si>
    <t xml:space="preserve">خمسون </t>
  </si>
  <si>
    <t xml:space="preserve">خمسمئة </t>
  </si>
  <si>
    <t xml:space="preserve">ستة  </t>
  </si>
  <si>
    <t xml:space="preserve">ستون  </t>
  </si>
  <si>
    <t xml:space="preserve">ستمئة </t>
  </si>
  <si>
    <t xml:space="preserve">سبعة </t>
  </si>
  <si>
    <t xml:space="preserve">سبعون </t>
  </si>
  <si>
    <t xml:space="preserve">سبعمئة </t>
  </si>
  <si>
    <t xml:space="preserve">ثمانية </t>
  </si>
  <si>
    <t xml:space="preserve">ثمانون </t>
  </si>
  <si>
    <t xml:space="preserve">ثمانمئة </t>
  </si>
  <si>
    <t xml:space="preserve">تسعة </t>
  </si>
  <si>
    <t xml:space="preserve">تسعون </t>
  </si>
  <si>
    <t xml:space="preserve">تسعمئة </t>
  </si>
  <si>
    <t>الإيــرادات</t>
  </si>
  <si>
    <t xml:space="preserve">الأبواب </t>
  </si>
  <si>
    <t>الــعـــنـــــاويــــن</t>
  </si>
  <si>
    <t>الـمــصاريـــف</t>
  </si>
  <si>
    <t>مصاريف الإعلان في الصحف (الإستشارة)</t>
  </si>
  <si>
    <t xml:space="preserve">اقتناء لوازم المكتب </t>
  </si>
  <si>
    <t>الرقم الميكانوغرافـــي :</t>
  </si>
  <si>
    <t>رقم الحساب بالخزينــة :</t>
  </si>
  <si>
    <t>صيانة و تصليح المباني البيداغوجية والإدارية و الهياكل الملحقة</t>
  </si>
  <si>
    <t>المنح المدرسية للتجهيز</t>
  </si>
  <si>
    <t>ملابس العمال (السائق، الحاجب، عون الإستقبال، أعوان الخدمات)</t>
  </si>
  <si>
    <t>نفقات التكوين ما قبل الترقية على مستوى الولائي</t>
  </si>
  <si>
    <t>نفقات الامتحانات و المسابقات المهنية على المستوى الولائي</t>
  </si>
  <si>
    <t xml:space="preserve">صيانة وتصليح المباني البيداغوجية والإدارية و الهياكل الملحقة </t>
  </si>
  <si>
    <t>صيانة وتصليح المباني البيدغوجية والإدارية و الهياكل الملحقة</t>
  </si>
  <si>
    <t>منح الداخلي ونصف الداخلي والتجهيز</t>
  </si>
  <si>
    <t>ملابس العمال (السائق-الحاجب-عون الإستقبال-أعوان الخدمة)</t>
  </si>
  <si>
    <t>صيانة وتصليح المباني البيداغوجية والإدارية و الهياكل الملحقة</t>
  </si>
  <si>
    <t>نقل الخرداوات و المهملات</t>
  </si>
  <si>
    <t>: حددت بمبلغ</t>
  </si>
  <si>
    <t>بعنوان السنة المالية :</t>
  </si>
  <si>
    <t>مجموع الفرع الثالث</t>
  </si>
  <si>
    <t xml:space="preserve">    - المرسوم التنفيذي رقم  162 - 17 المؤرخ في 15 ماي 2017 المحدد القانون الأساسي النموذجي للثانوية، </t>
  </si>
  <si>
    <t>مساهمات عائلات التلاميذ</t>
  </si>
  <si>
    <t xml:space="preserve">لوازم  التجارب </t>
  </si>
  <si>
    <t>نفقات التكوين الخاصة للتحسين المستمر للمستوى المنظم على المستوى الجهوي و/أو الوطني، التكوين ما قبل الترقية، نفقات الإمتحانات</t>
  </si>
  <si>
    <t>مصاريف النقل (الخردوات و المهملات، ...)</t>
  </si>
  <si>
    <t>المواد الصيدلانية ومواد الأخرى</t>
  </si>
  <si>
    <t>إعانات التسيير وحدة الكشف و المتابعة</t>
  </si>
  <si>
    <t xml:space="preserve">    - المرسوم التنفيذي رقم  227 - 16 المؤرخ في 25 أوت 2016 المحدد للقانون الأساسي النموذجي للمتوسطة، </t>
  </si>
  <si>
    <t>لوحظ و صودق على ميزانية تسيير المؤسسة :</t>
  </si>
  <si>
    <t>الإيرادات  نــاقــص النفقــــات          =</t>
  </si>
  <si>
    <t>الباب 01</t>
  </si>
  <si>
    <t>الباب 02</t>
  </si>
  <si>
    <t>الباب 03</t>
  </si>
  <si>
    <t>الباب 04</t>
  </si>
  <si>
    <t>الباب 05</t>
  </si>
  <si>
    <t>الباب 06</t>
  </si>
  <si>
    <t>الباب 07</t>
  </si>
  <si>
    <t>الباب 08</t>
  </si>
  <si>
    <t>الباب 09</t>
  </si>
  <si>
    <t>الباب 10</t>
  </si>
  <si>
    <t>الباب 11</t>
  </si>
  <si>
    <t xml:space="preserve">الإعانات الممنوحة من طرف الدولة </t>
  </si>
  <si>
    <t>إيرادات ناتجة عن حقوق التسجيل على عائلات التلاميذ</t>
  </si>
  <si>
    <t>الإعانة الخاصة بالنشاط التربوي الإستثنائي</t>
  </si>
  <si>
    <t>إيرادات خاصة بتشجيع التكوين أثناء الخدمة و عن بعد لمعلمي التعليم الابتدائي</t>
  </si>
  <si>
    <t>إيرادات خاصة بالتحسين المستمر للمستوى المنظم على المستوى الجهوي و/أو الوطني ،
 التكوين ما قبل الترقية ، نفقات الإمتحانات</t>
  </si>
  <si>
    <t>الـفـــرع 1 : الإيـــــــــــــرادات</t>
  </si>
  <si>
    <t xml:space="preserve">مـجــمــــــــوع  الـفــــرع الأول </t>
  </si>
  <si>
    <t>الباب الثاني (T2)</t>
  </si>
  <si>
    <t>الـــــــــــــــــــــــبــــــــــــــــــــــــــــــــاب الـــثـــــــــــــــــانـــــــــــــــــــي (T2)</t>
  </si>
  <si>
    <t>الباب 12</t>
  </si>
  <si>
    <t>الباب 13</t>
  </si>
  <si>
    <t>الباب 14</t>
  </si>
  <si>
    <t>الباب 15</t>
  </si>
  <si>
    <t xml:space="preserve">الفرع الأول : نفقــــات تسيير المصالح </t>
  </si>
  <si>
    <t>رخص الإلتزام
(دج)</t>
  </si>
  <si>
    <t>اعتمادات الدفع
(دج)</t>
  </si>
  <si>
    <t>الباب الرابع (T4)</t>
  </si>
  <si>
    <t>باب 01</t>
  </si>
  <si>
    <t>باب 02</t>
  </si>
  <si>
    <t>باب 03</t>
  </si>
  <si>
    <t>إعانات تسيير المصالح</t>
  </si>
  <si>
    <t>المادة 01</t>
  </si>
  <si>
    <t>المادة 02</t>
  </si>
  <si>
    <t>المادة 03</t>
  </si>
  <si>
    <t>المادة وحيدة</t>
  </si>
  <si>
    <t xml:space="preserve">الفرع الأول: الإيــــــــــرادات </t>
  </si>
  <si>
    <t>مجموع الفرع الأول : الإيرادات</t>
  </si>
  <si>
    <t>الفرع الأول: نفقات تسيير المصالح</t>
  </si>
  <si>
    <t>المدونة الحالية للمؤسسة العمومية</t>
  </si>
  <si>
    <t>الــــــــــــــــبــــــــــــــاب الـــــــثـــــــــــــــــــانــــــــي (T2)</t>
  </si>
  <si>
    <t>المادة 04</t>
  </si>
  <si>
    <t>المادة 05</t>
  </si>
  <si>
    <t>المادة 06</t>
  </si>
  <si>
    <t>تعويض مصاريف الاستهلاك المنزلي للكهرباء و الغاز بنسبة 50% للجنوب الكبير</t>
  </si>
  <si>
    <t>مــجــمــــــــــــــوع الـــبـــــــــــــاب 2</t>
  </si>
  <si>
    <t>مــجــمــــــــــــــوع الـــبـــــــــــــاب 1</t>
  </si>
  <si>
    <t>مــجــمــــــــــــــوع الـــبـــــــــــــاب 3</t>
  </si>
  <si>
    <t>مصاريف البريد والمواصلات (اتاوات الهاتف، التلكس، الانترنيت والرسوم المختلفة )</t>
  </si>
  <si>
    <t>مــجــمــــــــــــــوع الـــبـــــــــــــاب 4</t>
  </si>
  <si>
    <t>مــجــمــــــــــــــوع الـــبـــــــــــــاب 5</t>
  </si>
  <si>
    <t>مــجــمــــــــــــــوع الـــبـــــــــــــاب 6</t>
  </si>
  <si>
    <t>مــجــمــــــــــــــوع الـــبـــــــــــــاب 7</t>
  </si>
  <si>
    <t>مــجــمــــــــــــــوع الـــبـــــــــــــاب 8</t>
  </si>
  <si>
    <t>مــجــمــــــــــــــوع الـــبـــــــــــــاب 09</t>
  </si>
  <si>
    <t>الداخليين = العدد x المدة x سعر الوجبة</t>
  </si>
  <si>
    <t>نصف الداخليين = العدد x المدة x سعر الوجبة</t>
  </si>
  <si>
    <t>ـ 09 ـ</t>
  </si>
  <si>
    <t>المادة 07</t>
  </si>
  <si>
    <t>المادة 08</t>
  </si>
  <si>
    <t>مــجــمــــــــــــــوع الـــبـــــــــــــاب 10</t>
  </si>
  <si>
    <t>مــجــمــــــــــــــوع الـــبـــــــــــــاب 12</t>
  </si>
  <si>
    <t>مــجــمــــــــــــــوع الـــبـــــــــــــاب 13</t>
  </si>
  <si>
    <t>مــجــمــــــــــــــوع الـــبـــــــــــــاب 14</t>
  </si>
  <si>
    <t>مــجــمــــــــــــــوع الـــبـــــــــــــاب 11</t>
  </si>
  <si>
    <t>النفقات المتعلقة بالنشاط الثقافي</t>
  </si>
  <si>
    <t>الـــــــــبـــــــــاب الــــثـــــــــــانــــــي (T2)</t>
  </si>
  <si>
    <t>مجموع الفرع الأول : نفقات تسيير المصالح</t>
  </si>
  <si>
    <t>مــجــمــــــــــــــوع الـــبـــــــــــــاب 15</t>
  </si>
  <si>
    <t>مــجــمــــــــــــــوع الـــبـــــــــــــاب</t>
  </si>
  <si>
    <t>الباب وحيد</t>
  </si>
  <si>
    <t>الـــبـــــاب الــثــانـي (T2)</t>
  </si>
  <si>
    <t>الفرع الثالث : نفقات ذات طابع خاص</t>
  </si>
  <si>
    <t>مصاريف الإقامة والتمدرس</t>
  </si>
  <si>
    <t>مجموع الباب الثاني (T2) لنفقات ذات طابع خاص</t>
  </si>
  <si>
    <t>منحة المدرسية للتجهيز</t>
  </si>
  <si>
    <t>مجموع الباب الرابع (T4) لنفقات ذات طابع خاص</t>
  </si>
  <si>
    <t>الإيرادات المالية (دج)</t>
  </si>
  <si>
    <t>العنوان الأول : الإيرادات</t>
  </si>
  <si>
    <t>الفرع 01 :  الإيرادات</t>
  </si>
  <si>
    <t>الفرع 02 : الإيرادات ذات طابع خاص</t>
  </si>
  <si>
    <t>الفرع الأول :  نفقات تسيير المصالح</t>
  </si>
  <si>
    <t xml:space="preserve">مستخرج من محضر مجلس التوجيه والتسيير للثانويات، أو مجلس التربية والتسيير للمتوسطات . </t>
  </si>
  <si>
    <t>التقرير الإداري لمدير المؤسسة، يوضح فيه الجوانب المختلفة  التي تمت على أساسها تقدير الإيرادات والنفقات .</t>
  </si>
  <si>
    <t>وضعية التلاميذ الممنوحين استناد إلى مقرر الإستفادة الوارد من مديرية التربية .</t>
  </si>
  <si>
    <t>بطاقة فنية نموذجية لوحدة الكشف والمتابعة .</t>
  </si>
  <si>
    <t>وضعية حضيرة السيارات الخاصة بالمؤسسة .</t>
  </si>
  <si>
    <t>وضعية مفصلة لشغل السكنات الوظيفية، تبين حقوق الإيجار وأعباء الإيجار الخاصة بكل شاغليها .</t>
  </si>
  <si>
    <t>الـعـنــــوان الأول : الإيــــــــــــــرادات</t>
  </si>
  <si>
    <t xml:space="preserve">الإعانات الممنوحة من الجماعات المحلية و المؤسسات والهيئات العمومية </t>
  </si>
  <si>
    <t>إيرادات خاصة بالتحسين المستمر للمستوى المنظم على المستوى الولائي، نفقات التكوين ما قبل الترقية ونفقات الامتحانات</t>
  </si>
  <si>
    <t>إيرادات خاصة بتشجيع التكوين أثناء الخدمة وعن بعد لمعلمي التعليم الابتدائي</t>
  </si>
  <si>
    <t xml:space="preserve">الــــعــــنــــــاويـــــــــــــن </t>
  </si>
  <si>
    <t>إيرادات خاصة بالتحسين المستمر للمستوى المنظم على المستوى الجهوي و/أو الوطني ، التكوين ما قبل الترقية، نفقات الإمتحانات</t>
  </si>
  <si>
    <t>إيرادات ناتجة عن حقوق التسجيل وعائلات التلاميذ</t>
  </si>
  <si>
    <t>إيرادات ناتجة عن إطعام تلاميذ مؤسسات أخرى، المدعوين وآخرون</t>
  </si>
  <si>
    <t>مــجــمــــــــــــــوع الـــبـــــــــــــاب 01</t>
  </si>
  <si>
    <t>مــجــمــــــــــــــوع الـــبـــــــــــــاب 02</t>
  </si>
  <si>
    <t>مــجــمــــــــــــــوع الـــبـــــــــــــاب 03</t>
  </si>
  <si>
    <t>مــجــمــــــــــــــوع الـــبـــــــــــــاب 04</t>
  </si>
  <si>
    <t>مــجــمــــــــــــــوع الـــبـــــــــــــاب 05</t>
  </si>
  <si>
    <t>مــجــمــــــــــــــوع الـــبـــــــــــــاب 06</t>
  </si>
  <si>
    <t>مــجــمــــــــــــــوع الـــبـــــــــــــاب 07</t>
  </si>
  <si>
    <t>مــجــمــــــــــــــوع الـــبـــــــــــــاب 08</t>
  </si>
  <si>
    <t xml:space="preserve">الـــــعــنــــــــــــاويــــــــــــــــن </t>
  </si>
  <si>
    <t xml:space="preserve">الـــــعــنــــــــــــاويــــــــــــــــن  </t>
  </si>
  <si>
    <t>رخص الإلتزام (دج)</t>
  </si>
  <si>
    <t>اعتمادات الدفع (دج)</t>
  </si>
  <si>
    <t xml:space="preserve">إقتناء الأدوات واللوازم الرياضية والبيداغوجية </t>
  </si>
  <si>
    <t>رخص البرنامج</t>
  </si>
  <si>
    <t>اعتمادات الدفع</t>
  </si>
  <si>
    <t>مديـــر الـتـربـيــــــة</t>
  </si>
  <si>
    <t>مديـــر المؤسـســــة</t>
  </si>
  <si>
    <t>الـــــــــــــــــــــــبـــــــــــــــــــــــــــــــــــــــــــــــــــــــــــــــــــــــاب الـــثـــــــــــــــــانـــــــــــــــــــــــــــــــــــــــــــــــــــــــــــــــــــــــــــــــــــي (T2)</t>
  </si>
  <si>
    <t xml:space="preserve"> الباب الثاني (T2)</t>
  </si>
  <si>
    <t>باب 04</t>
  </si>
  <si>
    <t>باب 05</t>
  </si>
  <si>
    <t>باب 06</t>
  </si>
  <si>
    <t>باب 7</t>
  </si>
  <si>
    <t>باب 8</t>
  </si>
  <si>
    <t>باب 9</t>
  </si>
  <si>
    <t xml:space="preserve">حوصلــة ميزانية المؤسسة التعليمية لسنة  </t>
  </si>
  <si>
    <t>الفرع الثاني : نفقات تسيير أقسام الرياضة والدراسة</t>
  </si>
  <si>
    <t xml:space="preserve">مــجــمــــــــــــــوع الـــبـــــــــــــاب 01 الإعانات الممنوحة من طرف الدولة </t>
  </si>
  <si>
    <t xml:space="preserve">مــجــمــــــــــــــوع الـــبـــــــــــــاب 07 إيرادات الإطعام </t>
  </si>
  <si>
    <t>مــجــمــــــــــــــوع الـــبـــــــــــــاب 05 اللوازم البيداغوجيـــــــــة</t>
  </si>
  <si>
    <t>مــجــمــــــــــــــوع الـــبـــــــــــــاب 04 الأدوات والأثاث</t>
  </si>
  <si>
    <t>مــجــمــــــــــــــوع الـــبـــــــــــــاب 03 اللوازم</t>
  </si>
  <si>
    <t>مــجــمــــــــــــــوع الـــبـــــــــــــاب 02 التكاليف الملحقة</t>
  </si>
  <si>
    <t>مــجــمــــــــــــــوع الـــبـــــــــــــاب 01 تسديد المصاريف</t>
  </si>
  <si>
    <t xml:space="preserve">       داخليين= العددx المدة x سعر الوجبة</t>
  </si>
  <si>
    <t xml:space="preserve">       نصف الداخليين= العددx المدة x سعر الوجبة</t>
  </si>
  <si>
    <t>مــجــمــــــــــــــوع الـــبـــــــــــــاب 06 نفقات الإطعام</t>
  </si>
  <si>
    <t>مــجــمــــــــــــــوع الـــبـــــــــــــاب 08 التأمين</t>
  </si>
  <si>
    <t xml:space="preserve">مــجــمــــــــــــــوع الـــبـــــــــــــاب 09 نفقات التكوين </t>
  </si>
  <si>
    <t>نفقات التكوين ما قبل الترقية على المستوى الولائي</t>
  </si>
  <si>
    <t>مــجــمــــــــــــــوع الـــبـــــــــــــاب 10 حظيرة السيارات</t>
  </si>
  <si>
    <t>مــجــمـــــــــــوع الـــبــــــــاب 11 نفقات تسيير وحدات الكشف والمتابعة (UDS)</t>
  </si>
  <si>
    <t>مــجــمــــــــــــــوع الـــبـــــــــــــاب 12 المكتبة المدرسية</t>
  </si>
  <si>
    <t>مــجــمـــــــوع الـــبـــــــاب 13 النفقات المتعلقة بالنشاط الثقافي والرياضي</t>
  </si>
  <si>
    <t>مــجــمــوع الـبـاب 14 صيانة وتصليح المباني البيداغوجية والإدارية و الهياكل الملحقة</t>
  </si>
  <si>
    <t xml:space="preserve">مــجــمــوع الـبـاب 15 المصاريف القضائية والتعويضات المستحقة على عاتق الدولة </t>
  </si>
  <si>
    <t>مــجــمــوع الـبـاب 01 نفقات تسيير أقسام الرياضة والدراسة</t>
  </si>
  <si>
    <t>مجموع الباب الثاني (T2) لنفقات ذات طابع خاص ـ نفقات النشاط التربوي الإستثنائي</t>
  </si>
  <si>
    <t>المجــمـــوع الـعــــام للنفــقـــــات     =</t>
  </si>
  <si>
    <t>المجــمـــوع الـعــــام للإيــرادات  =</t>
  </si>
  <si>
    <t>مــجــمــــــــــــــوع الـــبـــــــــــــاب 07 الألبسة</t>
  </si>
  <si>
    <t>تقرير رئيس المؤسسة</t>
  </si>
  <si>
    <t xml:space="preserve"> ا - الايرادات </t>
  </si>
  <si>
    <t>مجموع الايـــرادات</t>
  </si>
  <si>
    <t>اا النفقات</t>
  </si>
  <si>
    <t>وزعت هذه النفقات على فروع الميزانية الثلاث كالآتي :</t>
  </si>
  <si>
    <t>الفرع الأول</t>
  </si>
  <si>
    <t>الباب   01</t>
  </si>
  <si>
    <t>الباب   02</t>
  </si>
  <si>
    <t>الباب   03</t>
  </si>
  <si>
    <t>الباب   04</t>
  </si>
  <si>
    <t>الباب   05</t>
  </si>
  <si>
    <t>الباب   06</t>
  </si>
  <si>
    <t>الباب   07</t>
  </si>
  <si>
    <t>الباب   08</t>
  </si>
  <si>
    <t>الباب   09</t>
  </si>
  <si>
    <t>مصاريف التكوين</t>
  </si>
  <si>
    <t>الباب   10</t>
  </si>
  <si>
    <t>حضيرة السيارات</t>
  </si>
  <si>
    <t>الباب   11</t>
  </si>
  <si>
    <t>نفقات تسيير محدة الكشف و المتابعة</t>
  </si>
  <si>
    <t>الباب   12</t>
  </si>
  <si>
    <t>الباب   13</t>
  </si>
  <si>
    <t xml:space="preserve">النفقات المتعلقة بالنشاط  الثقافي و الرياضي </t>
  </si>
  <si>
    <t>الباب   14</t>
  </si>
  <si>
    <t>الباب   15</t>
  </si>
  <si>
    <t>المصاريف القضائية و التعويضات المستحثة على عاتق الدولة</t>
  </si>
  <si>
    <t>مجمـوع  نفقات الفرع الأول</t>
  </si>
  <si>
    <t>مجموع النفقـــات</t>
  </si>
  <si>
    <t>ااا الخاتمة :</t>
  </si>
  <si>
    <t>_</t>
  </si>
  <si>
    <t xml:space="preserve">           الجمهورية الجزائرية الديمقراطية الشعبية</t>
  </si>
  <si>
    <t xml:space="preserve">    وزارة الــتـــربـيــة الــوطــنـيــــة</t>
  </si>
  <si>
    <t xml:space="preserve"> مستخرج  محضـر جلســة</t>
  </si>
  <si>
    <t xml:space="preserve">من مجلس التربية  و التسييـــر </t>
  </si>
  <si>
    <t xml:space="preserve"> على الساعـة : 10.00 أعضـاء مجلس التربية  و التسييــر </t>
  </si>
  <si>
    <t>الأعضاء الرئيسيون :</t>
  </si>
  <si>
    <t xml:space="preserve"> الحاضــرين</t>
  </si>
  <si>
    <t>الوظيفة</t>
  </si>
  <si>
    <t>الغائبين (إعتدروا)</t>
  </si>
  <si>
    <t>مديــر المؤسســة</t>
  </si>
  <si>
    <t>مديرة المؤسسة</t>
  </si>
  <si>
    <t>المسييــر المالي</t>
  </si>
  <si>
    <t>مستشار التربية</t>
  </si>
  <si>
    <t>مستشارة تربية</t>
  </si>
  <si>
    <t xml:space="preserve">الأعضاء المنتخبون من زملائهم </t>
  </si>
  <si>
    <t xml:space="preserve">ممثـل الأساتدة </t>
  </si>
  <si>
    <t>أستاذ التعليم المتوسط</t>
  </si>
  <si>
    <t>ممثل الموظفيـن الإدارييـن (1)</t>
  </si>
  <si>
    <t>عون إدارة</t>
  </si>
  <si>
    <t>ممثل المشرفين (1)</t>
  </si>
  <si>
    <t>مشرفة تربوية</t>
  </si>
  <si>
    <t>ممثل العمال المهنييــن (1)</t>
  </si>
  <si>
    <t>رئيس ج أ التلاميد  أو ممثله (1)</t>
  </si>
  <si>
    <t>إفتتحث الجلسة تحت إشراف السيدة مديرة المؤسسة بصفتها رئيسة المجلس حيث رحبت بالحاضرين ثم حولت الكلمة للسيد المقتصد</t>
  </si>
  <si>
    <t>أن  مبلغ الميزانية لا  يغطي تكاليف الطاقة  بسبب  الفواتير الضخمة ناتج عن محول الطاقة ذو التوتر العالي, و بعد التشاور و النقاش</t>
  </si>
  <si>
    <t xml:space="preserve">المثري بين أعضاء المجلس و بعد التأكد من مبدأ التوازن بين النفقات و الإيرادات و التأكيد على إحترام مبدأ السنوية صادق أعضاء </t>
  </si>
  <si>
    <t>الثانية عشر صباحا .</t>
  </si>
  <si>
    <t>المستوى الدراسي</t>
  </si>
  <si>
    <t>عدد الأفواج التربوية</t>
  </si>
  <si>
    <t>عدد التلاميذ الداخليين</t>
  </si>
  <si>
    <t>عدد التلاميذ نصف الداخليين</t>
  </si>
  <si>
    <t>عدد التلاميذ الخارجيين</t>
  </si>
  <si>
    <t>المجموع العام</t>
  </si>
  <si>
    <t xml:space="preserve">الذكور </t>
  </si>
  <si>
    <t>الاناث</t>
  </si>
  <si>
    <t>السنة الأولى (متوسط)</t>
  </si>
  <si>
    <t>السنة الثانية (متوسط)</t>
  </si>
  <si>
    <t>السنة الثالثة (متوسط)</t>
  </si>
  <si>
    <t>السنة الرابعة (متوسط)</t>
  </si>
  <si>
    <t>المجموع</t>
  </si>
  <si>
    <t>عدد السكنات</t>
  </si>
  <si>
    <t>المشغولـــــة</t>
  </si>
  <si>
    <t>الشاغــــــرة</t>
  </si>
  <si>
    <t>وضعية مفصلة لشغل السكنات الوظيفية</t>
  </si>
  <si>
    <t>رقم الترتيب</t>
  </si>
  <si>
    <t>اسم ولقب الشاغل</t>
  </si>
  <si>
    <t>الوظيفة (الصفة)</t>
  </si>
  <si>
    <t>عدد الغرف</t>
  </si>
  <si>
    <t>تاريخ شغل السكن</t>
  </si>
  <si>
    <t>رقم مقرر الإستفادة</t>
  </si>
  <si>
    <t>تاريخ المقرر</t>
  </si>
  <si>
    <t>الكراء السنوي</t>
  </si>
  <si>
    <t>الأعباء الملحقة سنويا</t>
  </si>
  <si>
    <t>ملاحظات</t>
  </si>
  <si>
    <t>الماء</t>
  </si>
  <si>
    <t>الكهرباء</t>
  </si>
  <si>
    <t>الغاز</t>
  </si>
  <si>
    <t>01</t>
  </si>
  <si>
    <t>02</t>
  </si>
  <si>
    <t>03</t>
  </si>
  <si>
    <t>04</t>
  </si>
  <si>
    <t>05</t>
  </si>
  <si>
    <t>المجموع العـــــــام</t>
  </si>
  <si>
    <t>تم الإطلاع عليه ومراقبته من طرف</t>
  </si>
  <si>
    <t>الآمر بالصرف</t>
  </si>
  <si>
    <t xml:space="preserve">حرر بتيارت في : </t>
  </si>
  <si>
    <t xml:space="preserve">جلسة يوم : </t>
  </si>
  <si>
    <t>الباب الثاني T2</t>
  </si>
  <si>
    <t>نفقات تسيير المصالح</t>
  </si>
  <si>
    <t>نفقات تسيير أقسام الرياضة و الدراسة</t>
  </si>
  <si>
    <t>نفقات ذات طابع خاص</t>
  </si>
  <si>
    <t>الباب الثاني  (T2)</t>
  </si>
  <si>
    <t>المدونة الحالية للمؤسسات التربية</t>
  </si>
  <si>
    <t>رخص الإلتزام</t>
  </si>
  <si>
    <t>مجموع الباب الثاني للنفقات ذات الطابع خاص</t>
  </si>
  <si>
    <t>الباب الرابع T4</t>
  </si>
  <si>
    <t>مجموع الباب الرابع للنفقات ذات طابع خاص</t>
  </si>
  <si>
    <t>استفادت المؤسسة من مبلغ  قدره  :</t>
  </si>
  <si>
    <t xml:space="preserve">و بعدها أعطيت الكلمة لأعضاء المجلس للنقاش و التشاور كما أن مديرة المؤسسة وضحت لهم أن مبلغ إستهلاك الطاقة  كبير جدا بحيث </t>
  </si>
  <si>
    <t xml:space="preserve">و في الأخير شكرت المديرة الحضور على تلبيتهم الدعوة و على روح المسؤولية و المفاهمة التي تحلو بها و رفعت الجلسة من يومها و على الساعة </t>
  </si>
  <si>
    <t xml:space="preserve">مصاريف المهام و التنقلات والاستقبالات داخل التراب الوطني والخرجات البيداغوجية     و كذا خارج التراب الوطني بالنسبة للمشاركين في أولمبياد التعليمية </t>
  </si>
  <si>
    <t>تنفيذا وعملا بمحتوى المنشور رقم 2024/035 المؤرخ في 20 مارس 2024 المتضمن مشاريع ميزانيات المؤسسات التعليمية</t>
  </si>
  <si>
    <t>انجز مشروع الميزانية المعدلة  بناءا على المنشور الوزاري رقم 2024/035  المؤرخ في 20 مارس 2024</t>
  </si>
  <si>
    <t xml:space="preserve">قائمة ملاحـــــق الميزانية الأولية للسنة المالية </t>
  </si>
  <si>
    <t xml:space="preserve">كشف مفصل للتلاميذ الحاضرين إلى غاية : </t>
  </si>
  <si>
    <t>كشف مفصل للتلاميذ الحاضرين إلى غاية :  31/12/2023</t>
  </si>
  <si>
    <t>في سنة ألفين وأربعة وعشرون  يوم  : ...................</t>
  </si>
  <si>
    <t>عامل مهني مستوى 01</t>
  </si>
  <si>
    <t xml:space="preserve"> حيث  قام بقراءة مقرر  إعتماد  التسيير رقم 2023/0393  المؤرخ في 12 أفريل 2024 الذي حدد مبلغ الميزانية كالآتي :</t>
  </si>
  <si>
    <t xml:space="preserve">654.590.00  موزعة على المصالح المشتركة و 4.610.00  المخصصة بالباب 05 الموجه لإستهلاكات الأقسام الدراسية </t>
  </si>
  <si>
    <t>المجلس بالإجماع على مشروع ميزانية  التسيير للسنة المالية 2024 مع إحترام كل ماجاء بالمنشور رقم 2023/035 المؤرخ في 20/03/2024</t>
  </si>
  <si>
    <t xml:space="preserve">الخاص بمشاريع ميزانيات المؤسسات التعليمية  لسنة 2024 </t>
  </si>
  <si>
    <t>بصفتــه  الآمر بالصرف للمؤسســـة</t>
  </si>
  <si>
    <t xml:space="preserve">المسير المالي </t>
  </si>
  <si>
    <t xml:space="preserve">  مؤكدا على ضرورة تنفيذ و تحقيق مبادئ الميزانية خصوصا مبدأ السنوية .</t>
  </si>
  <si>
    <t xml:space="preserve">  , كما أنه شرح لهم أن مبلغ الميزانية قليل و ضئيل جدا مقارنة بمتطلبات المؤسسة  و بعدها شرح لهم تقسيم مبلغ الأعانة</t>
  </si>
  <si>
    <t>تسديد مستحقات الديوان للمطبوعات المدرسية و بيع الكتاب</t>
  </si>
  <si>
    <t>باب 1 مادة وحيدة</t>
  </si>
  <si>
    <t>باب 2 مادة وحيدة</t>
  </si>
  <si>
    <t>حسب البطاقة الوصغية 933  لسنة 2025/2024</t>
  </si>
  <si>
    <t>حسب مقرر إعانة التسيير 2025</t>
  </si>
  <si>
    <t>يشرفني أن أوافيكم بهذا التقربر حول إعداد مشروع ميزانية التسيير لمتوسطة زروقي ميلود تيارت سنة 2025</t>
  </si>
  <si>
    <t>لسنة 2025 وإعتمادا على مقرر إعانة التسيير رقم 1496/2.2.2/2023 المنجز على مستوى مديرية التربية مصلحة المالية و الوسائل</t>
  </si>
  <si>
    <t>31 ديسمبر 2024</t>
  </si>
  <si>
    <t>الإعانة الخاصة بأولمبياد المواد التعليمية</t>
  </si>
  <si>
    <t>إطعام المشاركين في الأولمبياد</t>
  </si>
  <si>
    <t>المصاريف المرتبطة بالتسيير وبتوفير الوسائل البيداغوجية  واللوازم المكتبية  و البدلات الرسمية للمشاركين</t>
  </si>
  <si>
    <t>الباب 16</t>
  </si>
  <si>
    <t>مــجــمــوع الـبـاب 16 المصاريف الخاصة بأولمبياد المواد التعليمية</t>
  </si>
  <si>
    <t xml:space="preserve"> المصاريف الخاصة بأولمبياد المواد التعليمية</t>
  </si>
  <si>
    <t>مــجــمــــــــــــــوع الـــبـــــــــــــاب 16</t>
  </si>
  <si>
    <t>2025</t>
  </si>
  <si>
    <t>الباب   16</t>
  </si>
  <si>
    <t>المصاريف الخاصة بأولمبياد المواد التعليمية</t>
  </si>
  <si>
    <t>الـــبـــــاب الـرابع (T4)</t>
  </si>
  <si>
    <t>المنحة المدرسية للتجهيز</t>
  </si>
  <si>
    <t xml:space="preserve">نفقات الكتاب المدرسي </t>
  </si>
  <si>
    <t xml:space="preserve">أي بفائض في الإيرادات بمبلغ يقدر بـ :  </t>
  </si>
  <si>
    <t xml:space="preserve">رقم الميكانوغرافي : </t>
  </si>
  <si>
    <t xml:space="preserve">المؤسسة : </t>
  </si>
  <si>
    <t>إجتمع أعضاء المجلس في  مكتب المديرة :………………</t>
  </si>
  <si>
    <t>مديرية التربية لولاية  ……………</t>
  </si>
  <si>
    <t>……………</t>
  </si>
  <si>
    <t>…………….</t>
  </si>
  <si>
    <t>المصاريف المرتبطة بالتسيير و بتوفير الوسائل البيداغوجية، و اللوازم المكتبية و البدلات الرسمية للمشاركين</t>
  </si>
  <si>
    <t>مديرية التربية لولاية …………..</t>
  </si>
  <si>
    <t>المؤسسة : …………………</t>
  </si>
  <si>
    <t>الرقم الميكانوغرافي : …………………</t>
  </si>
  <si>
    <t>مديرية التربية لولاية ………….</t>
  </si>
  <si>
    <t>متوسطة …………………….. -</t>
  </si>
  <si>
    <t>حرر …………... في 07 أفريل 2024</t>
  </si>
  <si>
    <t>مديرية التربية لولاية …………….</t>
  </si>
  <si>
    <t>المؤسسة ……………………..-</t>
  </si>
  <si>
    <t>الرقم الميكانوغرافي : …………...</t>
  </si>
  <si>
    <t>حرر ……………. في 07 أفريل 2024</t>
  </si>
  <si>
    <t>2026</t>
  </si>
  <si>
    <t xml:space="preserve"> صـــفر دج ، و 00 سنتيــم </t>
  </si>
  <si>
    <t>- القانون رقم  25-17 المؤرخ في 23 جمادى الثاني عام 1447 هـ، الموافق لـ : 2025/12/14 المتضمن قانون المالية لسنة 2026،</t>
  </si>
  <si>
    <t xml:space="preserve">    - المرسوم التنفيذي رقم 30/26 المؤرخ في18 رجب عام 1447 هـ، الموافق لـ : 07 جانفي سنة 2026 المتضمن توزيع رخص الإلتزام واعتمادات الدفع المفتوحة بعنوان ميزانية الدولة، بموجب قانون المالية لسنة 2026 الموضوعة تحت تصرف وزير التربية الوطنية،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</si>
</sst>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_-;_-* #,##0.00\-;_-* &quot;-&quot;??_-;_-@_-"/>
    <numFmt numFmtId="165" formatCode="0.00_ ;\-0.00\ "/>
    <numFmt numFmtId="166" formatCode="_-[$€-2]\ * #,##0.00_-;_-[$€-2]\ * #,##0.00\-;_-[$€-2]\ * &quot;-&quot;??_-"/>
    <numFmt numFmtId="167" formatCode="00"/>
    <numFmt numFmtId="168" formatCode="[$-1010000]yyyy/mm/dd;@"/>
    <numFmt numFmtId="169" formatCode="_-* #,##0.00\ _F_-;\-* #,##0.00\ _F_-;_-* &quot;-&quot;??\ _F_-;_-@_-"/>
    <numFmt numFmtId="170" formatCode="&quot;Vrai&quot;;&quot;Vrai&quot;;&quot;Faux&quot;"/>
    <numFmt numFmtId="171" formatCode="00.00"/>
    <numFmt numFmtId="172" formatCode="#,##0.00_ ;\-#,##0.00\ "/>
  </numFmts>
  <fonts count="118">
    <font>
      <sz val="11"/>
      <color theme="1"/>
      <name val="Calibri"/>
      <family val="2"/>
      <scheme val="minor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u/>
      <sz val="14"/>
      <color indexed="8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b/>
      <sz val="28"/>
      <color indexed="8"/>
      <name val="Arial"/>
      <family val="2"/>
    </font>
    <font>
      <b/>
      <sz val="20"/>
      <color indexed="8"/>
      <name val="Arial"/>
      <family val="2"/>
    </font>
    <font>
      <u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20"/>
      <color indexed="8"/>
      <name val="Arial"/>
      <family val="2"/>
    </font>
    <font>
      <sz val="16"/>
      <color indexed="8"/>
      <name val="Arial"/>
      <family val="2"/>
    </font>
    <font>
      <b/>
      <sz val="26"/>
      <color indexed="8"/>
      <name val="Arial"/>
      <family val="2"/>
    </font>
    <font>
      <b/>
      <sz val="36"/>
      <color indexed="8"/>
      <name val="Arial"/>
      <family val="2"/>
    </font>
    <font>
      <b/>
      <sz val="28"/>
      <color indexed="8"/>
      <name val="Arial"/>
      <family val="2"/>
    </font>
    <font>
      <sz val="11"/>
      <color indexed="10"/>
      <name val="Arial"/>
      <family val="2"/>
    </font>
    <font>
      <b/>
      <u/>
      <sz val="20"/>
      <color indexed="8"/>
      <name val="Arial"/>
      <family val="2"/>
    </font>
    <font>
      <b/>
      <sz val="48"/>
      <color indexed="8"/>
      <name val="Arial"/>
      <family val="2"/>
    </font>
    <font>
      <b/>
      <sz val="18"/>
      <color indexed="8"/>
      <name val="Arial"/>
      <family val="2"/>
    </font>
    <font>
      <sz val="8"/>
      <name val="Calibri"/>
      <family val="2"/>
    </font>
    <font>
      <sz val="20"/>
      <color indexed="8"/>
      <name val="Arial"/>
      <family val="2"/>
    </font>
    <font>
      <b/>
      <u/>
      <sz val="14"/>
      <color indexed="8"/>
      <name val="Arial"/>
      <family val="2"/>
    </font>
    <font>
      <b/>
      <sz val="13"/>
      <color indexed="8"/>
      <name val="Arial"/>
      <family val="2"/>
    </font>
    <font>
      <b/>
      <u/>
      <sz val="11"/>
      <color indexed="8"/>
      <name val="Arial"/>
      <family val="2"/>
    </font>
    <font>
      <b/>
      <u/>
      <sz val="14"/>
      <name val="Arial"/>
      <family val="2"/>
    </font>
    <font>
      <sz val="18"/>
      <color indexed="8"/>
      <name val="Arial"/>
      <family val="2"/>
    </font>
    <font>
      <b/>
      <sz val="15"/>
      <color indexed="8"/>
      <name val="Arial"/>
      <family val="2"/>
    </font>
    <font>
      <b/>
      <sz val="17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  <charset val="178"/>
    </font>
    <font>
      <sz val="10"/>
      <name val="Arial"/>
      <family val="2"/>
      <charset val="178"/>
    </font>
    <font>
      <u/>
      <sz val="10"/>
      <name val="Arial"/>
      <family val="2"/>
    </font>
    <font>
      <sz val="12"/>
      <name val="Simplified Arabic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0"/>
      <name val="Arial"/>
      <family val="2"/>
    </font>
    <font>
      <b/>
      <sz val="26"/>
      <name val="Arial"/>
      <family val="2"/>
    </font>
    <font>
      <b/>
      <sz val="22"/>
      <color indexed="8"/>
      <name val="Arial"/>
      <family val="2"/>
    </font>
    <font>
      <b/>
      <u/>
      <sz val="16"/>
      <color indexed="8"/>
      <name val="Arial"/>
      <family val="2"/>
    </font>
    <font>
      <b/>
      <u/>
      <sz val="16"/>
      <name val="Arial"/>
      <family val="2"/>
    </font>
    <font>
      <sz val="16"/>
      <color indexed="10"/>
      <name val="Arial"/>
      <family val="2"/>
    </font>
    <font>
      <u/>
      <sz val="16"/>
      <color indexed="8"/>
      <name val="Arial"/>
      <family val="2"/>
    </font>
    <font>
      <b/>
      <sz val="13"/>
      <color indexed="8"/>
      <name val="Calibri"/>
      <family val="2"/>
    </font>
    <font>
      <b/>
      <sz val="13"/>
      <name val="Arial"/>
      <family val="2"/>
    </font>
    <font>
      <b/>
      <sz val="16"/>
      <name val="Arial"/>
      <family val="2"/>
    </font>
    <font>
      <b/>
      <sz val="18"/>
      <color indexed="8"/>
      <name val="Calibri"/>
      <family val="2"/>
    </font>
    <font>
      <sz val="14"/>
      <name val="Times New Roman"/>
      <family val="1"/>
    </font>
    <font>
      <b/>
      <sz val="12"/>
      <name val="Arial"/>
      <family val="2"/>
    </font>
    <font>
      <b/>
      <sz val="16"/>
      <name val="Arial"/>
      <family val="2"/>
      <charset val="178"/>
    </font>
    <font>
      <sz val="11"/>
      <name val="Arial"/>
      <family val="2"/>
    </font>
    <font>
      <b/>
      <sz val="10"/>
      <name val="Arial"/>
      <family val="2"/>
    </font>
    <font>
      <sz val="9"/>
      <name val="Arial"/>
      <family val="2"/>
      <charset val="178"/>
    </font>
    <font>
      <b/>
      <sz val="12"/>
      <name val="Arial"/>
      <family val="2"/>
      <charset val="178"/>
    </font>
    <font>
      <u/>
      <sz val="16"/>
      <name val="Arial"/>
      <family val="2"/>
      <charset val="178"/>
    </font>
    <font>
      <b/>
      <u/>
      <sz val="12"/>
      <name val="Arial"/>
      <family val="2"/>
      <charset val="178"/>
    </font>
    <font>
      <sz val="10"/>
      <color indexed="10"/>
      <name val="Arial"/>
      <family val="2"/>
      <charset val="178"/>
    </font>
    <font>
      <b/>
      <u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  <charset val="178"/>
    </font>
    <font>
      <u/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Times New Roman CE"/>
      <charset val="178"/>
    </font>
    <font>
      <b/>
      <sz val="12"/>
      <name val="Times New Roman CE"/>
      <charset val="178"/>
    </font>
    <font>
      <b/>
      <sz val="11"/>
      <name val="Times New Roman CE"/>
      <charset val="178"/>
    </font>
    <font>
      <b/>
      <sz val="10"/>
      <name val="Times New Roman CE"/>
      <family val="1"/>
      <charset val="178"/>
    </font>
    <font>
      <b/>
      <u/>
      <sz val="10"/>
      <name val="Times New Roman CE"/>
      <family val="1"/>
      <charset val="178"/>
    </font>
    <font>
      <b/>
      <sz val="9"/>
      <name val="Times New Roman CE"/>
      <charset val="178"/>
    </font>
    <font>
      <b/>
      <sz val="8"/>
      <name val="Times New Roman CE"/>
      <family val="1"/>
      <charset val="178"/>
    </font>
    <font>
      <b/>
      <sz val="9"/>
      <name val="Times New Roman CE"/>
      <family val="1"/>
      <charset val="178"/>
    </font>
    <font>
      <sz val="12"/>
      <name val="Arial"/>
      <family val="2"/>
    </font>
    <font>
      <b/>
      <sz val="11"/>
      <name val="Times New Roman CE"/>
      <family val="1"/>
      <charset val="178"/>
    </font>
    <font>
      <sz val="28"/>
      <name val="Alawi Naskh"/>
      <charset val="178"/>
    </font>
    <font>
      <b/>
      <sz val="15"/>
      <name val="Traditional Arabic"/>
      <family val="1"/>
    </font>
    <font>
      <sz val="12"/>
      <name val="Traditional Arabic"/>
      <family val="1"/>
    </font>
    <font>
      <b/>
      <sz val="11"/>
      <name val="Times New Roman"/>
      <family val="1"/>
    </font>
    <font>
      <sz val="14"/>
      <name val="Alawi Naskh"/>
      <charset val="178"/>
    </font>
    <font>
      <sz val="11"/>
      <name val="Alawi Naskh"/>
      <charset val="178"/>
    </font>
    <font>
      <sz val="12"/>
      <name val="Alawi Naskh"/>
      <charset val="178"/>
    </font>
    <font>
      <sz val="16"/>
      <name val="Alawi Naskh"/>
      <charset val="178"/>
    </font>
    <font>
      <b/>
      <sz val="11"/>
      <color indexed="9"/>
      <name val="Times New Roman"/>
      <family val="1"/>
    </font>
    <font>
      <b/>
      <sz val="10"/>
      <name val="Times New Roman"/>
      <family val="1"/>
    </font>
    <font>
      <sz val="18"/>
      <name val="Alawi Naskh"/>
      <charset val="178"/>
    </font>
    <font>
      <b/>
      <sz val="11"/>
      <name val="Arial"/>
      <family val="2"/>
    </font>
    <font>
      <sz val="18"/>
      <name val="Arial"/>
      <family val="2"/>
      <charset val="178"/>
    </font>
    <font>
      <b/>
      <sz val="18"/>
      <name val="Arial"/>
      <family val="2"/>
    </font>
    <font>
      <sz val="11"/>
      <name val="Traditional Arabic"/>
      <family val="1"/>
    </font>
    <font>
      <sz val="12"/>
      <name val="Arial"/>
      <family val="2"/>
      <charset val="178"/>
    </font>
    <font>
      <b/>
      <sz val="13.5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Sultan normal"/>
      <charset val="178"/>
    </font>
    <font>
      <sz val="11"/>
      <color theme="1"/>
      <name val="Sultan normal"/>
      <charset val="178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Sultan normal"/>
      <charset val="178"/>
    </font>
    <font>
      <sz val="11"/>
      <color theme="1"/>
      <name val="Times New Roman"/>
      <family val="1"/>
    </font>
    <font>
      <b/>
      <sz val="11"/>
      <color theme="1"/>
      <name val="Sultan normal"/>
      <charset val="178"/>
    </font>
    <font>
      <sz val="12"/>
      <name val="Cambria"/>
      <family val="1"/>
      <scheme val="major"/>
    </font>
    <font>
      <sz val="11.5"/>
      <name val="Cambria"/>
      <family val="1"/>
      <scheme val="major"/>
    </font>
    <font>
      <b/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20"/>
      <color theme="1"/>
      <name val="Sultan normal"/>
      <charset val="178"/>
    </font>
    <font>
      <b/>
      <sz val="16"/>
      <color rgb="FFFF0000"/>
      <name val="Cambria"/>
      <family val="1"/>
      <scheme val="major"/>
    </font>
    <font>
      <b/>
      <sz val="14"/>
      <color theme="1"/>
      <name val="Sultan normal"/>
      <charset val="178"/>
    </font>
    <font>
      <b/>
      <sz val="16"/>
      <color theme="1"/>
      <name val="Sultan normal"/>
      <charset val="178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0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6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0" fontId="95" fillId="0" borderId="0"/>
    <xf numFmtId="0" fontId="95" fillId="0" borderId="0"/>
    <xf numFmtId="0" fontId="32" fillId="0" borderId="0"/>
    <xf numFmtId="0" fontId="32" fillId="0" borderId="0"/>
    <xf numFmtId="0" fontId="65" fillId="0" borderId="0"/>
    <xf numFmtId="0" fontId="32" fillId="0" borderId="0" applyFill="0" applyBorder="0" applyProtection="0">
      <protection locked="0"/>
    </xf>
    <xf numFmtId="0" fontId="36" fillId="0" borderId="0"/>
  </cellStyleXfs>
  <cellXfs count="1034">
    <xf numFmtId="0" fontId="0" fillId="0" borderId="0" xfId="0"/>
    <xf numFmtId="0" fontId="16" fillId="2" borderId="0" xfId="0" applyFont="1" applyFill="1"/>
    <xf numFmtId="0" fontId="3" fillId="2" borderId="0" xfId="0" applyFont="1" applyFill="1"/>
    <xf numFmtId="0" fontId="11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right" vertical="center" indent="2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right" vertical="center" readingOrder="2"/>
    </xf>
    <xf numFmtId="0" fontId="6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right" indent="1" readingOrder="2"/>
    </xf>
    <xf numFmtId="0" fontId="3" fillId="2" borderId="0" xfId="0" applyFont="1" applyFill="1" applyBorder="1"/>
    <xf numFmtId="49" fontId="3" fillId="2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Border="1"/>
    <xf numFmtId="49" fontId="1" fillId="2" borderId="0" xfId="0" applyNumberFormat="1" applyFont="1" applyFill="1" applyBorder="1" applyAlignment="1">
      <alignment horizontal="right" indent="2" readingOrder="2"/>
    </xf>
    <xf numFmtId="49" fontId="1" fillId="2" borderId="0" xfId="0" applyNumberFormat="1" applyFont="1" applyFill="1" applyBorder="1" applyAlignment="1">
      <alignment horizontal="right" vertical="center" indent="2" readingOrder="2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13" fillId="2" borderId="0" xfId="0" applyFont="1" applyFill="1"/>
    <xf numFmtId="0" fontId="7" fillId="2" borderId="0" xfId="0" applyFont="1" applyFill="1"/>
    <xf numFmtId="0" fontId="22" fillId="2" borderId="1" xfId="0" applyFont="1" applyFill="1" applyBorder="1" applyAlignment="1">
      <alignment horizontal="center" vertical="center" wrapText="1"/>
    </xf>
    <xf numFmtId="0" fontId="22" fillId="2" borderId="0" xfId="0" applyFont="1" applyFill="1"/>
    <xf numFmtId="1" fontId="7" fillId="2" borderId="2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0" fontId="14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center" vertical="center" wrapText="1"/>
    </xf>
    <xf numFmtId="0" fontId="20" fillId="2" borderId="0" xfId="0" applyNumberFormat="1" applyFont="1" applyFill="1" applyBorder="1" applyAlignment="1">
      <alignment horizontal="right" vertical="center" indent="2" readingOrder="2"/>
    </xf>
    <xf numFmtId="0" fontId="11" fillId="2" borderId="0" xfId="0" applyFont="1" applyFill="1"/>
    <xf numFmtId="0" fontId="11" fillId="2" borderId="0" xfId="0" applyFont="1" applyFill="1" applyBorder="1" applyAlignment="1">
      <alignment horizontal="right" vertical="center" wrapText="1" indent="1" readingOrder="2"/>
    </xf>
    <xf numFmtId="0" fontId="11" fillId="2" borderId="0" xfId="0" applyFont="1" applyFill="1" applyBorder="1" applyAlignment="1">
      <alignment horizontal="right" vertical="center" indent="1" readingOrder="2"/>
    </xf>
    <xf numFmtId="49" fontId="11" fillId="2" borderId="0" xfId="0" applyNumberFormat="1" applyFont="1" applyFill="1" applyBorder="1" applyAlignment="1">
      <alignment horizontal="right" vertical="center" indent="1"/>
    </xf>
    <xf numFmtId="49" fontId="11" fillId="2" borderId="0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indent="1" readingOrder="2"/>
    </xf>
    <xf numFmtId="0" fontId="11" fillId="2" borderId="0" xfId="0" applyFont="1" applyFill="1" applyBorder="1"/>
    <xf numFmtId="49" fontId="11" fillId="2" borderId="0" xfId="0" applyNumberFormat="1" applyFont="1" applyFill="1" applyBorder="1" applyAlignment="1">
      <alignment horizontal="right" readingOrder="2"/>
    </xf>
    <xf numFmtId="49" fontId="11" fillId="2" borderId="0" xfId="0" applyNumberFormat="1" applyFont="1" applyFill="1" applyBorder="1" applyAlignment="1">
      <alignment horizontal="right" wrapText="1" readingOrder="2"/>
    </xf>
    <xf numFmtId="49" fontId="20" fillId="2" borderId="0" xfId="0" applyNumberFormat="1" applyFont="1" applyFill="1" applyBorder="1" applyAlignment="1">
      <alignment horizontal="right" indent="2" readingOrder="2"/>
    </xf>
    <xf numFmtId="49" fontId="11" fillId="2" borderId="0" xfId="0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right"/>
    </xf>
    <xf numFmtId="49" fontId="11" fillId="2" borderId="0" xfId="0" applyNumberFormat="1" applyFont="1" applyFill="1" applyBorder="1" applyAlignment="1">
      <alignment horizontal="right"/>
    </xf>
    <xf numFmtId="49" fontId="11" fillId="2" borderId="0" xfId="0" applyNumberFormat="1" applyFont="1" applyFill="1" applyBorder="1" applyAlignment="1">
      <alignment horizontal="right" vertical="center" readingOrder="2"/>
    </xf>
    <xf numFmtId="49" fontId="11" fillId="2" borderId="0" xfId="0" applyNumberFormat="1" applyFont="1" applyFill="1" applyBorder="1" applyAlignment="1">
      <alignment horizontal="center"/>
    </xf>
    <xf numFmtId="49" fontId="13" fillId="2" borderId="0" xfId="0" applyNumberFormat="1" applyFont="1" applyFill="1" applyBorder="1"/>
    <xf numFmtId="49" fontId="13" fillId="2" borderId="0" xfId="0" applyNumberFormat="1" applyFont="1" applyFill="1" applyBorder="1" applyAlignment="1">
      <alignment horizontal="right" readingOrder="2"/>
    </xf>
    <xf numFmtId="0" fontId="13" fillId="2" borderId="0" xfId="0" applyFont="1" applyFill="1" applyBorder="1"/>
    <xf numFmtId="49" fontId="13" fillId="2" borderId="0" xfId="0" applyNumberFormat="1" applyFont="1" applyFill="1" applyBorder="1" applyAlignment="1">
      <alignment horizontal="right" vertical="center" readingOrder="2"/>
    </xf>
    <xf numFmtId="0" fontId="13" fillId="2" borderId="0" xfId="0" applyFont="1" applyFill="1" applyBorder="1" applyAlignment="1">
      <alignment horizontal="center"/>
    </xf>
    <xf numFmtId="0" fontId="25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9" fillId="2" borderId="0" xfId="0" applyFont="1" applyFill="1" applyBorder="1"/>
    <xf numFmtId="0" fontId="7" fillId="2" borderId="0" xfId="0" applyFont="1" applyFill="1" applyBorder="1" applyAlignment="1">
      <alignment vertical="center"/>
    </xf>
    <xf numFmtId="0" fontId="13" fillId="2" borderId="0" xfId="0" applyFont="1" applyFill="1" applyAlignment="1"/>
    <xf numFmtId="0" fontId="20" fillId="2" borderId="3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right" vertical="center" readingOrder="2"/>
    </xf>
    <xf numFmtId="0" fontId="9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49" fontId="13" fillId="2" borderId="0" xfId="0" applyNumberFormat="1" applyFont="1" applyFill="1" applyBorder="1" applyAlignment="1">
      <alignment horizontal="center" vertical="center" wrapText="1"/>
    </xf>
    <xf numFmtId="49" fontId="25" fillId="2" borderId="0" xfId="0" applyNumberFormat="1" applyFont="1" applyFill="1" applyBorder="1" applyAlignment="1">
      <alignment horizontal="right" vertical="center" readingOrder="2"/>
    </xf>
    <xf numFmtId="49" fontId="7" fillId="2" borderId="0" xfId="0" applyNumberFormat="1" applyFont="1" applyFill="1" applyBorder="1" applyAlignment="1">
      <alignment horizontal="right" vertical="center" wrapText="1" readingOrder="2"/>
    </xf>
    <xf numFmtId="49" fontId="13" fillId="2" borderId="0" xfId="0" applyNumberFormat="1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right" vertical="center"/>
    </xf>
    <xf numFmtId="0" fontId="13" fillId="2" borderId="0" xfId="0" applyFont="1" applyFill="1" applyBorder="1" applyAlignment="1">
      <alignment horizontal="right"/>
    </xf>
    <xf numFmtId="49" fontId="25" fillId="2" borderId="0" xfId="0" applyNumberFormat="1" applyFont="1" applyFill="1" applyBorder="1" applyAlignment="1">
      <alignment horizontal="right" wrapText="1" indent="2" readingOrder="2"/>
    </xf>
    <xf numFmtId="49" fontId="7" fillId="2" borderId="0" xfId="0" applyNumberFormat="1" applyFont="1" applyFill="1" applyBorder="1" applyAlignment="1">
      <alignment horizontal="right" wrapText="1" indent="1" readingOrder="2"/>
    </xf>
    <xf numFmtId="49" fontId="13" fillId="2" borderId="0" xfId="0" applyNumberFormat="1" applyFont="1" applyFill="1" applyBorder="1" applyAlignment="1">
      <alignment horizontal="center"/>
    </xf>
    <xf numFmtId="0" fontId="25" fillId="2" borderId="0" xfId="0" applyNumberFormat="1" applyFont="1" applyFill="1" applyBorder="1" applyAlignment="1">
      <alignment horizontal="right" vertical="center" indent="2" readingOrder="2"/>
    </xf>
    <xf numFmtId="0" fontId="7" fillId="2" borderId="0" xfId="0" applyFont="1" applyFill="1" applyBorder="1" applyAlignment="1">
      <alignment horizontal="right" vertical="center" wrapText="1" indent="1" readingOrder="2"/>
    </xf>
    <xf numFmtId="0" fontId="7" fillId="2" borderId="0" xfId="0" applyFont="1" applyFill="1" applyBorder="1" applyAlignment="1">
      <alignment horizontal="right" vertical="center" indent="1" readingOrder="2"/>
    </xf>
    <xf numFmtId="49" fontId="7" fillId="2" borderId="0" xfId="0" applyNumberFormat="1" applyFont="1" applyFill="1" applyBorder="1" applyAlignment="1">
      <alignment horizontal="right" vertical="center" indent="1"/>
    </xf>
    <xf numFmtId="49" fontId="7" fillId="2" borderId="0" xfId="0" applyNumberFormat="1" applyFont="1" applyFill="1" applyBorder="1" applyAlignment="1">
      <alignment horizontal="right" indent="1" readingOrder="2"/>
    </xf>
    <xf numFmtId="49" fontId="9" fillId="2" borderId="0" xfId="0" applyNumberFormat="1" applyFont="1" applyFill="1" applyBorder="1" applyAlignment="1">
      <alignment horizontal="right" readingOrder="2"/>
    </xf>
    <xf numFmtId="49" fontId="9" fillId="2" borderId="0" xfId="0" applyNumberFormat="1" applyFont="1" applyFill="1" applyBorder="1" applyAlignment="1">
      <alignment horizontal="right" wrapText="1" readingOrder="2"/>
    </xf>
    <xf numFmtId="49" fontId="25" fillId="2" borderId="0" xfId="0" applyNumberFormat="1" applyFont="1" applyFill="1" applyBorder="1" applyAlignment="1">
      <alignment horizontal="right" indent="2" readingOrder="2"/>
    </xf>
    <xf numFmtId="49" fontId="13" fillId="2" borderId="0" xfId="0" applyNumberFormat="1" applyFont="1" applyFill="1" applyBorder="1" applyAlignment="1">
      <alignment horizontal="right" wrapText="1" readingOrder="2"/>
    </xf>
    <xf numFmtId="49" fontId="13" fillId="2" borderId="0" xfId="0" applyNumberFormat="1" applyFont="1" applyFill="1" applyBorder="1" applyAlignment="1">
      <alignment horizontal="right"/>
    </xf>
    <xf numFmtId="1" fontId="7" fillId="2" borderId="4" xfId="0" applyNumberFormat="1" applyFont="1" applyFill="1" applyBorder="1" applyAlignment="1">
      <alignment horizontal="center" vertical="center" wrapText="1"/>
    </xf>
    <xf numFmtId="1" fontId="13" fillId="2" borderId="5" xfId="0" applyNumberFormat="1" applyFont="1" applyFill="1" applyBorder="1" applyAlignment="1">
      <alignment horizontal="center" vertical="center" wrapText="1"/>
    </xf>
    <xf numFmtId="1" fontId="13" fillId="2" borderId="0" xfId="0" applyNumberFormat="1" applyFont="1" applyFill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right" vertical="center" wrapText="1" readingOrder="2"/>
    </xf>
    <xf numFmtId="0" fontId="18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8" fillId="2" borderId="0" xfId="0" applyFont="1" applyFill="1"/>
    <xf numFmtId="0" fontId="9" fillId="2" borderId="0" xfId="0" applyFont="1" applyFill="1" applyAlignment="1">
      <alignment vertical="center"/>
    </xf>
    <xf numFmtId="49" fontId="9" fillId="2" borderId="0" xfId="0" applyNumberFormat="1" applyFont="1" applyFill="1" applyBorder="1" applyAlignment="1">
      <alignment horizontal="right" vertical="center" readingOrder="2"/>
    </xf>
    <xf numFmtId="49" fontId="9" fillId="2" borderId="0" xfId="0" applyNumberFormat="1" applyFont="1" applyFill="1" applyBorder="1" applyAlignment="1">
      <alignment horizontal="right" vertical="center" wrapText="1" readingOrder="2"/>
    </xf>
    <xf numFmtId="1" fontId="22" fillId="2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right" vertical="center" readingOrder="2"/>
    </xf>
    <xf numFmtId="49" fontId="3" fillId="2" borderId="0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right" vertical="center" indent="2" readingOrder="2"/>
    </xf>
    <xf numFmtId="0" fontId="14" fillId="2" borderId="8" xfId="0" applyFont="1" applyFill="1" applyBorder="1" applyAlignment="1">
      <alignment horizontal="center" vertical="center" wrapText="1"/>
    </xf>
    <xf numFmtId="49" fontId="25" fillId="2" borderId="0" xfId="0" applyNumberFormat="1" applyFont="1" applyFill="1" applyBorder="1" applyAlignment="1">
      <alignment horizontal="right" vertical="center" indent="3" readingOrder="2"/>
    </xf>
    <xf numFmtId="0" fontId="13" fillId="2" borderId="0" xfId="0" applyNumberFormat="1" applyFont="1" applyFill="1" applyBorder="1" applyAlignment="1">
      <alignment vertical="center"/>
    </xf>
    <xf numFmtId="0" fontId="25" fillId="2" borderId="0" xfId="0" applyNumberFormat="1" applyFont="1" applyFill="1" applyBorder="1" applyAlignment="1">
      <alignment horizontal="right" vertical="center" readingOrder="2"/>
    </xf>
    <xf numFmtId="0" fontId="7" fillId="2" borderId="0" xfId="0" applyFont="1" applyFill="1" applyBorder="1" applyAlignment="1">
      <alignment horizontal="right" vertical="center" wrapText="1" readingOrder="2"/>
    </xf>
    <xf numFmtId="0" fontId="7" fillId="2" borderId="0" xfId="0" applyFont="1" applyFill="1" applyBorder="1" applyAlignment="1">
      <alignment horizontal="right" vertical="center" readingOrder="2"/>
    </xf>
    <xf numFmtId="49" fontId="7" fillId="2" borderId="0" xfId="0" applyNumberFormat="1" applyFont="1" applyFill="1" applyBorder="1" applyAlignment="1">
      <alignment horizontal="right" vertical="center"/>
    </xf>
    <xf numFmtId="49" fontId="7" fillId="2" borderId="0" xfId="0" applyNumberFormat="1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right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right"/>
    </xf>
    <xf numFmtId="49" fontId="7" fillId="2" borderId="0" xfId="0" applyNumberFormat="1" applyFont="1" applyFill="1" applyBorder="1" applyAlignment="1">
      <alignment horizontal="right" vertical="center" indent="1" readingOrder="2"/>
    </xf>
    <xf numFmtId="0" fontId="7" fillId="2" borderId="0" xfId="0" applyFont="1" applyFill="1" applyBorder="1" applyAlignment="1">
      <alignment horizontal="right"/>
    </xf>
    <xf numFmtId="49" fontId="7" fillId="2" borderId="0" xfId="0" applyNumberFormat="1" applyFont="1" applyFill="1" applyBorder="1" applyAlignment="1">
      <alignment horizontal="right" readingOrder="2"/>
    </xf>
    <xf numFmtId="49" fontId="7" fillId="2" borderId="0" xfId="0" applyNumberFormat="1" applyFont="1" applyFill="1" applyBorder="1" applyAlignment="1">
      <alignment horizontal="center"/>
    </xf>
    <xf numFmtId="49" fontId="7" fillId="2" borderId="0" xfId="0" applyNumberFormat="1" applyFont="1" applyFill="1" applyBorder="1"/>
    <xf numFmtId="49" fontId="7" fillId="2" borderId="0" xfId="0" applyNumberFormat="1" applyFont="1" applyFill="1" applyBorder="1" applyAlignment="1">
      <alignment horizontal="right" wrapText="1" readingOrder="2"/>
    </xf>
    <xf numFmtId="0" fontId="22" fillId="2" borderId="0" xfId="0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vertical="center"/>
    </xf>
    <xf numFmtId="0" fontId="29" fillId="2" borderId="0" xfId="0" applyFont="1" applyFill="1"/>
    <xf numFmtId="0" fontId="15" fillId="2" borderId="0" xfId="0" applyFont="1" applyFill="1"/>
    <xf numFmtId="0" fontId="1" fillId="2" borderId="0" xfId="0" applyFont="1" applyFill="1"/>
    <xf numFmtId="0" fontId="29" fillId="2" borderId="0" xfId="0" applyFont="1" applyFill="1" applyAlignment="1">
      <alignment vertical="center"/>
    </xf>
    <xf numFmtId="1" fontId="13" fillId="2" borderId="0" xfId="0" applyNumberFormat="1" applyFont="1" applyFill="1" applyBorder="1" applyAlignment="1">
      <alignment horizontal="right" vertical="center" wrapText="1" indent="2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 indent="2"/>
    </xf>
    <xf numFmtId="49" fontId="19" fillId="2" borderId="0" xfId="0" applyNumberFormat="1" applyFont="1" applyFill="1" applyBorder="1" applyAlignment="1">
      <alignment horizontal="right" vertical="center" indent="2"/>
    </xf>
    <xf numFmtId="49" fontId="3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right" vertical="center" wrapText="1" readingOrder="2"/>
    </xf>
    <xf numFmtId="49" fontId="3" fillId="2" borderId="0" xfId="0" applyNumberFormat="1" applyFont="1" applyFill="1" applyBorder="1" applyAlignment="1">
      <alignment horizontal="right" readingOrder="2"/>
    </xf>
    <xf numFmtId="49" fontId="2" fillId="2" borderId="0" xfId="0" applyNumberFormat="1" applyFont="1" applyFill="1" applyBorder="1" applyAlignment="1">
      <alignment horizontal="right" indent="2" readingOrder="2"/>
    </xf>
    <xf numFmtId="49" fontId="1" fillId="2" borderId="0" xfId="0" applyNumberFormat="1" applyFont="1" applyFill="1" applyBorder="1" applyAlignment="1">
      <alignment horizontal="right" wrapText="1" indent="1" readingOrder="2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/>
    </xf>
    <xf numFmtId="49" fontId="3" fillId="2" borderId="0" xfId="0" applyNumberFormat="1" applyFont="1" applyFill="1" applyBorder="1" applyAlignment="1">
      <alignment horizontal="right"/>
    </xf>
    <xf numFmtId="49" fontId="1" fillId="2" borderId="0" xfId="0" applyNumberFormat="1" applyFont="1" applyFill="1" applyBorder="1" applyAlignment="1">
      <alignment horizontal="right" vertical="center" indent="1" readingOrder="2"/>
    </xf>
    <xf numFmtId="49" fontId="2" fillId="2" borderId="0" xfId="0" applyNumberFormat="1" applyFont="1" applyFill="1" applyBorder="1" applyAlignment="1">
      <alignment horizontal="right" wrapText="1" indent="2" readingOrder="2"/>
    </xf>
    <xf numFmtId="0" fontId="3" fillId="2" borderId="0" xfId="0" applyFont="1" applyFill="1" applyBorder="1" applyAlignment="1">
      <alignment horizontal="right" vertical="center"/>
    </xf>
    <xf numFmtId="0" fontId="2" fillId="2" borderId="0" xfId="0" applyNumberFormat="1" applyFont="1" applyFill="1" applyBorder="1" applyAlignment="1">
      <alignment horizontal="right" vertical="center" indent="2" readingOrder="2"/>
    </xf>
    <xf numFmtId="0" fontId="1" fillId="2" borderId="0" xfId="0" applyFont="1" applyFill="1" applyBorder="1" applyAlignment="1">
      <alignment horizontal="right" vertical="center" wrapText="1" indent="1" readingOrder="2"/>
    </xf>
    <xf numFmtId="0" fontId="1" fillId="2" borderId="0" xfId="0" applyFont="1" applyFill="1" applyBorder="1" applyAlignment="1">
      <alignment horizontal="right" vertical="center" indent="1" readingOrder="2"/>
    </xf>
    <xf numFmtId="49" fontId="1" fillId="2" borderId="0" xfId="0" applyNumberFormat="1" applyFont="1" applyFill="1" applyBorder="1" applyAlignment="1">
      <alignment horizontal="right" vertical="center" indent="1"/>
    </xf>
    <xf numFmtId="49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49" fontId="4" fillId="2" borderId="0" xfId="0" applyNumberFormat="1" applyFont="1" applyFill="1" applyBorder="1" applyAlignment="1">
      <alignment horizontal="right" readingOrder="2"/>
    </xf>
    <xf numFmtId="49" fontId="4" fillId="2" borderId="0" xfId="0" applyNumberFormat="1" applyFont="1" applyFill="1" applyBorder="1" applyAlignment="1">
      <alignment horizontal="right" wrapText="1" readingOrder="2"/>
    </xf>
    <xf numFmtId="49" fontId="3" fillId="2" borderId="0" xfId="0" applyNumberFormat="1" applyFont="1" applyFill="1" applyBorder="1" applyAlignment="1">
      <alignment horizontal="right" wrapText="1" readingOrder="2"/>
    </xf>
    <xf numFmtId="0" fontId="1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right" vertical="center" indent="2"/>
    </xf>
    <xf numFmtId="49" fontId="29" fillId="2" borderId="0" xfId="0" applyNumberFormat="1" applyFont="1" applyFill="1" applyBorder="1" applyAlignment="1">
      <alignment horizontal="center"/>
    </xf>
    <xf numFmtId="49" fontId="29" fillId="2" borderId="0" xfId="0" applyNumberFormat="1" applyFont="1" applyFill="1" applyBorder="1" applyAlignment="1">
      <alignment horizontal="right" vertical="center" indent="1" readingOrder="2"/>
    </xf>
    <xf numFmtId="49" fontId="2" fillId="2" borderId="0" xfId="0" applyNumberFormat="1" applyFont="1" applyFill="1" applyBorder="1" applyAlignment="1">
      <alignment horizontal="right" vertical="center" readingOrder="2"/>
    </xf>
    <xf numFmtId="49" fontId="3" fillId="2" borderId="0" xfId="0" applyNumberFormat="1" applyFont="1" applyFill="1" applyBorder="1" applyAlignment="1">
      <alignment horizontal="right" vertical="center" wrapText="1" readingOrder="2"/>
    </xf>
    <xf numFmtId="49" fontId="16" fillId="2" borderId="0" xfId="0" applyNumberFormat="1" applyFont="1" applyFill="1" applyBorder="1" applyAlignment="1">
      <alignment vertical="center" wrapText="1"/>
    </xf>
    <xf numFmtId="165" fontId="32" fillId="3" borderId="9" xfId="6" applyNumberFormat="1" applyFill="1" applyBorder="1" applyProtection="1">
      <protection hidden="1"/>
    </xf>
    <xf numFmtId="0" fontId="32" fillId="0" borderId="10" xfId="6" applyBorder="1" applyProtection="1">
      <protection hidden="1"/>
    </xf>
    <xf numFmtId="0" fontId="32" fillId="0" borderId="11" xfId="9" applyBorder="1" applyProtection="1">
      <protection hidden="1"/>
    </xf>
    <xf numFmtId="0" fontId="33" fillId="4" borderId="12" xfId="9" applyFont="1" applyFill="1" applyBorder="1" applyAlignment="1" applyProtection="1">
      <alignment horizontal="right"/>
      <protection hidden="1"/>
    </xf>
    <xf numFmtId="0" fontId="32" fillId="0" borderId="0" xfId="9" applyProtection="1"/>
    <xf numFmtId="0" fontId="32" fillId="3" borderId="13" xfId="6" applyFill="1" applyBorder="1" applyProtection="1">
      <protection hidden="1"/>
    </xf>
    <xf numFmtId="0" fontId="32" fillId="0" borderId="0" xfId="6" applyBorder="1" applyProtection="1">
      <protection hidden="1"/>
    </xf>
    <xf numFmtId="0" fontId="32" fillId="0" borderId="14" xfId="9" applyBorder="1" applyProtection="1">
      <protection hidden="1"/>
    </xf>
    <xf numFmtId="0" fontId="32" fillId="0" borderId="0" xfId="9" applyProtection="1">
      <protection hidden="1"/>
    </xf>
    <xf numFmtId="0" fontId="34" fillId="0" borderId="0" xfId="6" applyFont="1" applyBorder="1" applyProtection="1">
      <protection hidden="1"/>
    </xf>
    <xf numFmtId="0" fontId="32" fillId="0" borderId="0" xfId="9" applyFont="1" applyBorder="1" applyAlignment="1" applyProtection="1">
      <alignment horizontal="right"/>
      <protection hidden="1"/>
    </xf>
    <xf numFmtId="0" fontId="32" fillId="0" borderId="0" xfId="6" applyBorder="1" applyAlignment="1" applyProtection="1">
      <alignment horizontal="right"/>
      <protection hidden="1"/>
    </xf>
    <xf numFmtId="0" fontId="32" fillId="3" borderId="13" xfId="9" applyFill="1" applyBorder="1" applyProtection="1">
      <protection hidden="1"/>
    </xf>
    <xf numFmtId="0" fontId="32" fillId="0" borderId="0" xfId="9" applyBorder="1" applyProtection="1">
      <protection hidden="1"/>
    </xf>
    <xf numFmtId="0" fontId="32" fillId="5" borderId="0" xfId="9" applyFill="1" applyBorder="1" applyProtection="1">
      <protection hidden="1"/>
    </xf>
    <xf numFmtId="0" fontId="34" fillId="0" borderId="0" xfId="9" applyFont="1" applyFill="1" applyBorder="1" applyProtection="1">
      <protection hidden="1"/>
    </xf>
    <xf numFmtId="0" fontId="32" fillId="0" borderId="0" xfId="9" applyFont="1" applyBorder="1" applyProtection="1">
      <protection hidden="1"/>
    </xf>
    <xf numFmtId="0" fontId="32" fillId="0" borderId="0" xfId="9" applyFill="1" applyBorder="1" applyProtection="1">
      <protection hidden="1"/>
    </xf>
    <xf numFmtId="0" fontId="34" fillId="6" borderId="0" xfId="9" applyFont="1" applyFill="1" applyBorder="1" applyProtection="1">
      <protection hidden="1"/>
    </xf>
    <xf numFmtId="0" fontId="32" fillId="6" borderId="0" xfId="9" applyFill="1" applyBorder="1" applyProtection="1">
      <protection hidden="1"/>
    </xf>
    <xf numFmtId="0" fontId="32" fillId="7" borderId="0" xfId="9" applyFill="1" applyBorder="1" applyProtection="1">
      <protection hidden="1"/>
    </xf>
    <xf numFmtId="0" fontId="32" fillId="0" borderId="13" xfId="6" applyBorder="1" applyProtection="1">
      <protection hidden="1"/>
    </xf>
    <xf numFmtId="0" fontId="32" fillId="0" borderId="13" xfId="9" applyBorder="1" applyProtection="1">
      <protection hidden="1"/>
    </xf>
    <xf numFmtId="0" fontId="32" fillId="0" borderId="15" xfId="9" applyBorder="1" applyProtection="1">
      <protection hidden="1"/>
    </xf>
    <xf numFmtId="0" fontId="32" fillId="7" borderId="16" xfId="9" applyFill="1" applyBorder="1" applyProtection="1">
      <protection hidden="1"/>
    </xf>
    <xf numFmtId="0" fontId="32" fillId="0" borderId="16" xfId="9" applyBorder="1" applyProtection="1">
      <protection hidden="1"/>
    </xf>
    <xf numFmtId="0" fontId="32" fillId="0" borderId="16" xfId="9" applyFont="1" applyBorder="1" applyProtection="1">
      <protection hidden="1"/>
    </xf>
    <xf numFmtId="0" fontId="32" fillId="0" borderId="17" xfId="9" applyBorder="1" applyProtection="1">
      <protection hidden="1"/>
    </xf>
    <xf numFmtId="0" fontId="32" fillId="0" borderId="0" xfId="9" applyFill="1" applyProtection="1">
      <protection hidden="1"/>
    </xf>
    <xf numFmtId="165" fontId="35" fillId="3" borderId="9" xfId="6" applyNumberFormat="1" applyFont="1" applyFill="1" applyBorder="1" applyProtection="1">
      <protection hidden="1"/>
    </xf>
    <xf numFmtId="0" fontId="32" fillId="3" borderId="0" xfId="6" applyFill="1"/>
    <xf numFmtId="4" fontId="32" fillId="3" borderId="0" xfId="6" applyNumberFormat="1" applyFill="1"/>
    <xf numFmtId="0" fontId="32" fillId="0" borderId="0" xfId="6"/>
    <xf numFmtId="4" fontId="32" fillId="0" borderId="0" xfId="6" applyNumberFormat="1"/>
    <xf numFmtId="0" fontId="8" fillId="8" borderId="4" xfId="0" applyFont="1" applyFill="1" applyBorder="1" applyAlignment="1">
      <alignment horizontal="center" vertical="center" wrapText="1"/>
    </xf>
    <xf numFmtId="1" fontId="7" fillId="2" borderId="18" xfId="0" applyNumberFormat="1" applyFont="1" applyFill="1" applyBorder="1" applyAlignment="1">
      <alignment horizontal="center" vertical="center" wrapText="1"/>
    </xf>
    <xf numFmtId="1" fontId="7" fillId="2" borderId="19" xfId="0" applyNumberFormat="1" applyFont="1" applyFill="1" applyBorder="1" applyAlignment="1">
      <alignment horizontal="center" vertical="center" wrapText="1"/>
    </xf>
    <xf numFmtId="1" fontId="7" fillId="2" borderId="20" xfId="0" applyNumberFormat="1" applyFont="1" applyFill="1" applyBorder="1" applyAlignment="1">
      <alignment horizontal="center" vertical="center" wrapText="1"/>
    </xf>
    <xf numFmtId="164" fontId="13" fillId="2" borderId="0" xfId="0" applyNumberFormat="1" applyFont="1" applyFill="1"/>
    <xf numFmtId="164" fontId="31" fillId="2" borderId="1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22" fillId="2" borderId="0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 wrapText="1"/>
    </xf>
    <xf numFmtId="164" fontId="13" fillId="2" borderId="0" xfId="0" applyNumberFormat="1" applyFont="1" applyFill="1" applyAlignment="1">
      <alignment vertical="center"/>
    </xf>
    <xf numFmtId="164" fontId="13" fillId="2" borderId="0" xfId="0" applyNumberFormat="1" applyFont="1" applyFill="1" applyBorder="1" applyAlignment="1">
      <alignment vertical="center"/>
    </xf>
    <xf numFmtId="164" fontId="13" fillId="2" borderId="0" xfId="0" applyNumberFormat="1" applyFont="1" applyFill="1" applyBorder="1"/>
    <xf numFmtId="164" fontId="7" fillId="2" borderId="2" xfId="0" applyNumberFormat="1" applyFont="1" applyFill="1" applyBorder="1" applyAlignment="1">
      <alignment horizontal="center" vertical="center" wrapText="1"/>
    </xf>
    <xf numFmtId="164" fontId="7" fillId="2" borderId="2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164" fontId="11" fillId="2" borderId="0" xfId="0" applyNumberFormat="1" applyFont="1" applyFill="1" applyBorder="1" applyAlignment="1">
      <alignment vertical="center"/>
    </xf>
    <xf numFmtId="164" fontId="11" fillId="2" borderId="0" xfId="0" applyNumberFormat="1" applyFont="1" applyFill="1" applyAlignment="1">
      <alignment vertical="center"/>
    </xf>
    <xf numFmtId="164" fontId="11" fillId="2" borderId="0" xfId="0" applyNumberFormat="1" applyFont="1" applyFill="1" applyBorder="1" applyAlignment="1">
      <alignment horizontal="center" vertical="center" wrapText="1"/>
    </xf>
    <xf numFmtId="164" fontId="11" fillId="2" borderId="0" xfId="0" applyNumberFormat="1" applyFont="1" applyFill="1" applyBorder="1"/>
    <xf numFmtId="164" fontId="11" fillId="2" borderId="0" xfId="0" applyNumberFormat="1" applyFont="1" applyFill="1" applyBorder="1" applyAlignment="1">
      <alignment horizontal="right"/>
    </xf>
    <xf numFmtId="164" fontId="13" fillId="2" borderId="0" xfId="0" applyNumberFormat="1" applyFont="1" applyFill="1" applyAlignment="1"/>
    <xf numFmtId="164" fontId="14" fillId="2" borderId="0" xfId="0" applyNumberFormat="1" applyFont="1" applyFill="1" applyBorder="1" applyAlignment="1">
      <alignment horizontal="center" vertical="center" wrapText="1"/>
    </xf>
    <xf numFmtId="164" fontId="20" fillId="2" borderId="3" xfId="0" applyNumberFormat="1" applyFont="1" applyFill="1" applyBorder="1" applyAlignment="1">
      <alignment horizontal="center" vertical="center" wrapText="1"/>
    </xf>
    <xf numFmtId="164" fontId="7" fillId="2" borderId="22" xfId="0" applyNumberFormat="1" applyFont="1" applyFill="1" applyBorder="1" applyAlignment="1">
      <alignment horizontal="center" vertical="center" wrapText="1"/>
    </xf>
    <xf numFmtId="164" fontId="9" fillId="2" borderId="0" xfId="0" applyNumberFormat="1" applyFont="1" applyFill="1" applyBorder="1" applyAlignment="1">
      <alignment vertical="center"/>
    </xf>
    <xf numFmtId="164" fontId="13" fillId="2" borderId="0" xfId="0" applyNumberFormat="1" applyFont="1" applyFill="1" applyBorder="1" applyAlignment="1">
      <alignment horizontal="right" vertical="center"/>
    </xf>
    <xf numFmtId="164" fontId="13" fillId="2" borderId="0" xfId="0" applyNumberFormat="1" applyFont="1" applyFill="1" applyBorder="1" applyAlignment="1">
      <alignment horizontal="right"/>
    </xf>
    <xf numFmtId="164" fontId="13" fillId="2" borderId="0" xfId="0" applyNumberFormat="1" applyFont="1" applyFill="1" applyBorder="1" applyAlignment="1">
      <alignment horizontal="center" vertical="center" wrapText="1"/>
    </xf>
    <xf numFmtId="164" fontId="9" fillId="2" borderId="0" xfId="0" applyNumberFormat="1" applyFont="1" applyFill="1" applyBorder="1"/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19" xfId="0" applyNumberFormat="1" applyFont="1" applyFill="1" applyBorder="1" applyAlignment="1">
      <alignment horizontal="center" vertical="center"/>
    </xf>
    <xf numFmtId="164" fontId="8" fillId="2" borderId="20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Alignment="1">
      <alignment vertical="center"/>
    </xf>
    <xf numFmtId="164" fontId="7" fillId="2" borderId="0" xfId="0" applyNumberFormat="1" applyFont="1" applyFill="1"/>
    <xf numFmtId="164" fontId="14" fillId="2" borderId="23" xfId="0" applyNumberFormat="1" applyFont="1" applyFill="1" applyBorder="1" applyAlignment="1">
      <alignment horizontal="center" vertical="center" wrapText="1"/>
    </xf>
    <xf numFmtId="164" fontId="8" fillId="9" borderId="4" xfId="0" applyNumberFormat="1" applyFont="1" applyFill="1" applyBorder="1" applyAlignment="1">
      <alignment horizontal="center" vertical="center" wrapText="1"/>
    </xf>
    <xf numFmtId="164" fontId="8" fillId="2" borderId="21" xfId="0" applyNumberFormat="1" applyFont="1" applyFill="1" applyBorder="1" applyAlignment="1">
      <alignment horizontal="center"/>
    </xf>
    <xf numFmtId="164" fontId="8" fillId="2" borderId="22" xfId="0" applyNumberFormat="1" applyFont="1" applyFill="1" applyBorder="1" applyAlignment="1">
      <alignment horizontal="center" vertical="center"/>
    </xf>
    <xf numFmtId="164" fontId="8" fillId="2" borderId="21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/>
    </xf>
    <xf numFmtId="164" fontId="7" fillId="2" borderId="0" xfId="0" applyNumberFormat="1" applyFont="1" applyFill="1" applyBorder="1"/>
    <xf numFmtId="164" fontId="8" fillId="2" borderId="24" xfId="0" applyNumberFormat="1" applyFont="1" applyFill="1" applyBorder="1" applyAlignment="1">
      <alignment horizontal="center" vertical="center"/>
    </xf>
    <xf numFmtId="164" fontId="22" fillId="2" borderId="0" xfId="0" applyNumberFormat="1" applyFont="1" applyFill="1" applyBorder="1" applyAlignment="1">
      <alignment vertical="center"/>
    </xf>
    <xf numFmtId="164" fontId="3" fillId="2" borderId="0" xfId="0" applyNumberFormat="1" applyFont="1" applyFill="1" applyBorder="1"/>
    <xf numFmtId="164" fontId="3" fillId="2" borderId="0" xfId="0" applyNumberFormat="1" applyFont="1" applyFill="1"/>
    <xf numFmtId="164" fontId="8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vertical="center"/>
    </xf>
    <xf numFmtId="164" fontId="3" fillId="2" borderId="0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/>
    <xf numFmtId="164" fontId="22" fillId="2" borderId="1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Border="1" applyAlignment="1">
      <alignment horizontal="right" vertical="center"/>
    </xf>
    <xf numFmtId="49" fontId="11" fillId="2" borderId="0" xfId="0" applyNumberFormat="1" applyFont="1" applyFill="1" applyAlignment="1">
      <alignment horizontal="right" vertical="center"/>
    </xf>
    <xf numFmtId="49" fontId="11" fillId="2" borderId="0" xfId="0" applyNumberFormat="1" applyFont="1" applyFill="1" applyAlignment="1">
      <alignment vertical="center"/>
    </xf>
    <xf numFmtId="164" fontId="7" fillId="2" borderId="1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vertical="center" readingOrder="2"/>
    </xf>
    <xf numFmtId="168" fontId="7" fillId="2" borderId="0" xfId="0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right" vertical="center" readingOrder="2"/>
    </xf>
    <xf numFmtId="0" fontId="39" fillId="0" borderId="0" xfId="0" applyFont="1" applyBorder="1" applyAlignment="1">
      <alignment horizontal="right" vertical="center" readingOrder="2"/>
    </xf>
    <xf numFmtId="0" fontId="39" fillId="0" borderId="23" xfId="0" applyFont="1" applyBorder="1" applyAlignment="1">
      <alignment horizontal="right" vertical="center" readingOrder="2"/>
    </xf>
    <xf numFmtId="0" fontId="39" fillId="0" borderId="0" xfId="0" applyFont="1" applyBorder="1" applyAlignment="1">
      <alignment vertical="center" readingOrder="2"/>
    </xf>
    <xf numFmtId="0" fontId="39" fillId="0" borderId="23" xfId="0" applyFont="1" applyBorder="1" applyAlignment="1">
      <alignment vertical="center" readingOrder="2"/>
    </xf>
    <xf numFmtId="0" fontId="13" fillId="2" borderId="0" xfId="0" applyFont="1" applyFill="1" applyBorder="1" applyAlignment="1">
      <alignment horizontal="center" vertical="center" wrapText="1"/>
    </xf>
    <xf numFmtId="49" fontId="13" fillId="2" borderId="0" xfId="0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right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164" fontId="13" fillId="2" borderId="5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64" fontId="13" fillId="2" borderId="0" xfId="0" applyNumberFormat="1" applyFont="1" applyFill="1" applyBorder="1" applyAlignment="1">
      <alignment horizontal="center" vertical="center"/>
    </xf>
    <xf numFmtId="49" fontId="26" fillId="2" borderId="0" xfId="0" applyNumberFormat="1" applyFont="1" applyFill="1" applyBorder="1" applyAlignment="1">
      <alignment horizontal="center" vertical="center" readingOrder="2"/>
    </xf>
    <xf numFmtId="49" fontId="13" fillId="2" borderId="0" xfId="0" applyNumberFormat="1" applyFont="1" applyFill="1" applyBorder="1" applyAlignment="1">
      <alignment horizontal="center" vertical="center" readingOrder="2"/>
    </xf>
    <xf numFmtId="164" fontId="13" fillId="2" borderId="0" xfId="0" applyNumberFormat="1" applyFont="1" applyFill="1" applyAlignment="1">
      <alignment horizontal="center" vertical="center"/>
    </xf>
    <xf numFmtId="49" fontId="13" fillId="2" borderId="0" xfId="0" applyNumberFormat="1" applyFont="1" applyFill="1" applyBorder="1" applyAlignment="1">
      <alignment horizontal="center" vertical="center" wrapText="1" readingOrder="2"/>
    </xf>
    <xf numFmtId="0" fontId="25" fillId="2" borderId="0" xfId="0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vertical="center" wrapText="1"/>
    </xf>
    <xf numFmtId="1" fontId="7" fillId="2" borderId="2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1" fontId="8" fillId="2" borderId="27" xfId="0" applyNumberFormat="1" applyFont="1" applyFill="1" applyBorder="1" applyAlignment="1">
      <alignment vertical="center" wrapText="1"/>
    </xf>
    <xf numFmtId="1" fontId="7" fillId="2" borderId="24" xfId="0" applyNumberFormat="1" applyFont="1" applyFill="1" applyBorder="1" applyAlignment="1">
      <alignment vertical="center" wrapText="1"/>
    </xf>
    <xf numFmtId="164" fontId="41" fillId="2" borderId="1" xfId="0" applyNumberFormat="1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28" xfId="0" applyFont="1" applyFill="1" applyBorder="1" applyAlignment="1">
      <alignment vertical="center"/>
    </xf>
    <xf numFmtId="0" fontId="8" fillId="2" borderId="29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0" fontId="1" fillId="2" borderId="32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35" xfId="0" applyFont="1" applyFill="1" applyBorder="1" applyAlignment="1">
      <alignment vertical="center"/>
    </xf>
    <xf numFmtId="0" fontId="1" fillId="2" borderId="36" xfId="0" applyFont="1" applyFill="1" applyBorder="1" applyAlignment="1">
      <alignment vertical="center"/>
    </xf>
    <xf numFmtId="0" fontId="1" fillId="2" borderId="37" xfId="0" applyFont="1" applyFill="1" applyBorder="1" applyAlignment="1">
      <alignment vertical="center"/>
    </xf>
    <xf numFmtId="0" fontId="1" fillId="2" borderId="38" xfId="0" applyFont="1" applyFill="1" applyBorder="1" applyAlignment="1">
      <alignment vertical="center"/>
    </xf>
    <xf numFmtId="0" fontId="7" fillId="2" borderId="39" xfId="0" applyFont="1" applyFill="1" applyBorder="1" applyAlignment="1">
      <alignment vertical="center"/>
    </xf>
    <xf numFmtId="0" fontId="7" fillId="2" borderId="40" xfId="0" applyFont="1" applyFill="1" applyBorder="1" applyAlignment="1">
      <alignment vertical="center"/>
    </xf>
    <xf numFmtId="0" fontId="8" fillId="8" borderId="29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vertical="center"/>
    </xf>
    <xf numFmtId="0" fontId="15" fillId="2" borderId="35" xfId="0" applyFont="1" applyFill="1" applyBorder="1" applyAlignment="1">
      <alignment vertical="center"/>
    </xf>
    <xf numFmtId="0" fontId="15" fillId="2" borderId="30" xfId="0" applyFont="1" applyFill="1" applyBorder="1" applyAlignment="1">
      <alignment vertical="center"/>
    </xf>
    <xf numFmtId="0" fontId="15" fillId="2" borderId="31" xfId="0" applyFont="1" applyFill="1" applyBorder="1" applyAlignment="1">
      <alignment vertical="center"/>
    </xf>
    <xf numFmtId="0" fontId="15" fillId="2" borderId="32" xfId="0" applyFont="1" applyFill="1" applyBorder="1" applyAlignment="1">
      <alignment vertical="center"/>
    </xf>
    <xf numFmtId="0" fontId="15" fillId="2" borderId="33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49" fontId="8" fillId="2" borderId="0" xfId="0" applyNumberFormat="1" applyFont="1" applyFill="1" applyBorder="1" applyAlignment="1">
      <alignment horizontal="right" vertical="center" readingOrder="2"/>
    </xf>
    <xf numFmtId="0" fontId="17" fillId="2" borderId="27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right" vertical="center" wrapText="1"/>
    </xf>
    <xf numFmtId="1" fontId="7" fillId="2" borderId="29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right" vertical="center" wrapText="1"/>
    </xf>
    <xf numFmtId="0" fontId="22" fillId="2" borderId="0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vertical="center"/>
    </xf>
    <xf numFmtId="0" fontId="15" fillId="2" borderId="37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8" fillId="2" borderId="32" xfId="0" applyFont="1" applyFill="1" applyBorder="1" applyAlignment="1">
      <alignment vertical="center"/>
    </xf>
    <xf numFmtId="1" fontId="8" fillId="2" borderId="30" xfId="0" applyNumberFormat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right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/>
    </xf>
    <xf numFmtId="49" fontId="8" fillId="2" borderId="0" xfId="0" applyNumberFormat="1" applyFont="1" applyFill="1" applyBorder="1"/>
    <xf numFmtId="0" fontId="42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/>
    </xf>
    <xf numFmtId="0" fontId="15" fillId="2" borderId="41" xfId="0" applyFont="1" applyFill="1" applyBorder="1" applyAlignment="1">
      <alignment vertical="center"/>
    </xf>
    <xf numFmtId="0" fontId="15" fillId="2" borderId="8" xfId="0" applyFont="1" applyFill="1" applyBorder="1" applyAlignment="1">
      <alignment vertical="center"/>
    </xf>
    <xf numFmtId="49" fontId="43" fillId="2" borderId="0" xfId="0" applyNumberFormat="1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center" vertical="center"/>
    </xf>
    <xf numFmtId="49" fontId="42" fillId="2" borderId="0" xfId="0" applyNumberFormat="1" applyFont="1" applyFill="1" applyBorder="1" applyAlignment="1">
      <alignment horizontal="right" vertical="center" readingOrder="2"/>
    </xf>
    <xf numFmtId="49" fontId="8" fillId="2" borderId="0" xfId="0" applyNumberFormat="1" applyFont="1" applyFill="1" applyBorder="1" applyAlignment="1">
      <alignment horizontal="right" vertical="center" indent="1" readingOrder="2"/>
    </xf>
    <xf numFmtId="49" fontId="8" fillId="2" borderId="0" xfId="0" applyNumberFormat="1" applyFont="1" applyFill="1" applyBorder="1" applyAlignment="1">
      <alignment horizontal="right" readingOrder="2"/>
    </xf>
    <xf numFmtId="49" fontId="42" fillId="2" borderId="0" xfId="0" applyNumberFormat="1" applyFont="1" applyFill="1" applyBorder="1" applyAlignment="1">
      <alignment horizontal="right" wrapText="1" indent="2" readingOrder="2"/>
    </xf>
    <xf numFmtId="49" fontId="8" fillId="2" borderId="0" xfId="0" applyNumberFormat="1" applyFont="1" applyFill="1" applyBorder="1" applyAlignment="1">
      <alignment horizontal="right" wrapText="1" indent="1" readingOrder="2"/>
    </xf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right" vertical="center"/>
    </xf>
    <xf numFmtId="0" fontId="42" fillId="2" borderId="0" xfId="0" applyNumberFormat="1" applyFont="1" applyFill="1" applyBorder="1" applyAlignment="1">
      <alignment horizontal="right" vertical="center" indent="2" readingOrder="2"/>
    </xf>
    <xf numFmtId="0" fontId="8" fillId="2" borderId="0" xfId="0" applyFont="1" applyFill="1" applyBorder="1" applyAlignment="1">
      <alignment horizontal="right" vertical="center" wrapText="1" indent="1" readingOrder="2"/>
    </xf>
    <xf numFmtId="0" fontId="8" fillId="2" borderId="0" xfId="0" applyFont="1" applyFill="1" applyBorder="1" applyAlignment="1">
      <alignment horizontal="right" vertical="center" indent="1" readingOrder="2"/>
    </xf>
    <xf numFmtId="49" fontId="8" fillId="2" borderId="0" xfId="0" applyNumberFormat="1" applyFont="1" applyFill="1" applyBorder="1" applyAlignment="1">
      <alignment horizontal="right" vertical="center" indent="1"/>
    </xf>
    <xf numFmtId="49" fontId="8" fillId="2" borderId="0" xfId="0" applyNumberFormat="1" applyFont="1" applyFill="1" applyBorder="1" applyAlignment="1">
      <alignment horizontal="right" indent="1" readingOrder="2"/>
    </xf>
    <xf numFmtId="49" fontId="8" fillId="2" borderId="0" xfId="0" applyNumberFormat="1" applyFont="1" applyFill="1" applyBorder="1" applyAlignment="1">
      <alignment horizontal="right" wrapText="1" readingOrder="2"/>
    </xf>
    <xf numFmtId="49" fontId="42" fillId="2" borderId="0" xfId="0" applyNumberFormat="1" applyFont="1" applyFill="1" applyBorder="1" applyAlignment="1">
      <alignment horizontal="right" indent="2" readingOrder="2"/>
    </xf>
    <xf numFmtId="0" fontId="42" fillId="2" borderId="0" xfId="0" applyFont="1" applyFill="1" applyBorder="1"/>
    <xf numFmtId="0" fontId="15" fillId="2" borderId="0" xfId="0" applyFont="1" applyFill="1" applyBorder="1"/>
    <xf numFmtId="1" fontId="8" fillId="2" borderId="0" xfId="0" applyNumberFormat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vertical="center"/>
    </xf>
    <xf numFmtId="49" fontId="15" fillId="2" borderId="0" xfId="0" applyNumberFormat="1" applyFont="1" applyFill="1" applyBorder="1" applyAlignment="1">
      <alignment horizontal="center" vertical="center" wrapText="1"/>
    </xf>
    <xf numFmtId="49" fontId="15" fillId="2" borderId="0" xfId="0" applyNumberFormat="1" applyFont="1" applyFill="1" applyBorder="1" applyAlignment="1">
      <alignment horizontal="center" vertical="center"/>
    </xf>
    <xf numFmtId="49" fontId="15" fillId="2" borderId="0" xfId="0" applyNumberFormat="1" applyFont="1" applyFill="1" applyBorder="1" applyAlignment="1">
      <alignment horizontal="right" vertical="center"/>
    </xf>
    <xf numFmtId="49" fontId="15" fillId="2" borderId="0" xfId="0" applyNumberFormat="1" applyFont="1" applyFill="1" applyBorder="1" applyAlignment="1">
      <alignment horizontal="right"/>
    </xf>
    <xf numFmtId="0" fontId="15" fillId="2" borderId="0" xfId="0" applyFont="1" applyFill="1" applyBorder="1" applyAlignment="1">
      <alignment horizontal="center" vertical="center" wrapText="1"/>
    </xf>
    <xf numFmtId="49" fontId="15" fillId="2" borderId="0" xfId="0" applyNumberFormat="1" applyFont="1" applyFill="1" applyBorder="1" applyAlignment="1">
      <alignment horizontal="center"/>
    </xf>
    <xf numFmtId="49" fontId="15" fillId="2" borderId="0" xfId="0" applyNumberFormat="1" applyFont="1" applyFill="1" applyBorder="1"/>
    <xf numFmtId="1" fontId="22" fillId="2" borderId="23" xfId="0" applyNumberFormat="1" applyFont="1" applyFill="1" applyBorder="1" applyAlignment="1">
      <alignment vertical="center" wrapText="1"/>
    </xf>
    <xf numFmtId="0" fontId="22" fillId="2" borderId="23" xfId="0" applyFont="1" applyFill="1" applyBorder="1" applyAlignment="1">
      <alignment vertical="center" wrapText="1"/>
    </xf>
    <xf numFmtId="1" fontId="8" fillId="2" borderId="0" xfId="0" applyNumberFormat="1" applyFont="1" applyFill="1" applyBorder="1" applyAlignment="1">
      <alignment horizontal="right" vertical="center" wrapText="1" indent="2"/>
    </xf>
    <xf numFmtId="0" fontId="15" fillId="2" borderId="0" xfId="0" applyFont="1" applyFill="1" applyBorder="1" applyAlignment="1">
      <alignment horizontal="right" vertical="center" indent="2"/>
    </xf>
    <xf numFmtId="49" fontId="44" fillId="2" borderId="0" xfId="0" applyNumberFormat="1" applyFont="1" applyFill="1" applyBorder="1" applyAlignment="1">
      <alignment horizontal="right" vertical="center" indent="2"/>
    </xf>
    <xf numFmtId="49" fontId="45" fillId="2" borderId="0" xfId="0" applyNumberFormat="1" applyFont="1" applyFill="1" applyBorder="1" applyAlignment="1">
      <alignment horizontal="right" vertical="center" indent="2" readingOrder="2"/>
    </xf>
    <xf numFmtId="49" fontId="15" fillId="2" borderId="0" xfId="0" applyNumberFormat="1" applyFont="1" applyFill="1" applyBorder="1" applyAlignment="1">
      <alignment horizontal="right" vertical="center" indent="2" readingOrder="2"/>
    </xf>
    <xf numFmtId="49" fontId="15" fillId="2" borderId="0" xfId="0" applyNumberFormat="1" applyFont="1" applyFill="1" applyBorder="1" applyAlignment="1">
      <alignment horizontal="right" vertical="center" readingOrder="2"/>
    </xf>
    <xf numFmtId="49" fontId="45" fillId="2" borderId="0" xfId="0" applyNumberFormat="1" applyFont="1" applyFill="1" applyBorder="1" applyAlignment="1">
      <alignment horizontal="right" vertical="center" wrapText="1" readingOrder="2"/>
    </xf>
    <xf numFmtId="49" fontId="15" fillId="2" borderId="0" xfId="0" applyNumberFormat="1" applyFont="1" applyFill="1" applyBorder="1" applyAlignment="1">
      <alignment horizontal="right" readingOrder="2"/>
    </xf>
    <xf numFmtId="49" fontId="45" fillId="2" borderId="0" xfId="0" applyNumberFormat="1" applyFont="1" applyFill="1" applyBorder="1" applyAlignment="1">
      <alignment horizontal="right" indent="2" readingOrder="2"/>
    </xf>
    <xf numFmtId="49" fontId="15" fillId="2" borderId="0" xfId="0" applyNumberFormat="1" applyFont="1" applyFill="1" applyBorder="1" applyAlignment="1">
      <alignment horizontal="right" wrapText="1" indent="1" readingOrder="2"/>
    </xf>
    <xf numFmtId="49" fontId="15" fillId="2" borderId="0" xfId="0" applyNumberFormat="1" applyFont="1" applyFill="1" applyBorder="1" applyAlignment="1">
      <alignment horizontal="right" vertical="center" indent="1" readingOrder="2"/>
    </xf>
    <xf numFmtId="49" fontId="45" fillId="2" borderId="0" xfId="0" applyNumberFormat="1" applyFont="1" applyFill="1" applyBorder="1" applyAlignment="1">
      <alignment horizontal="right" wrapText="1" indent="2" readingOrder="2"/>
    </xf>
    <xf numFmtId="0" fontId="15" fillId="2" borderId="0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right" vertical="center"/>
    </xf>
    <xf numFmtId="0" fontId="45" fillId="2" borderId="0" xfId="0" applyNumberFormat="1" applyFont="1" applyFill="1" applyBorder="1" applyAlignment="1">
      <alignment horizontal="right" vertical="center" indent="2" readingOrder="2"/>
    </xf>
    <xf numFmtId="0" fontId="15" fillId="2" borderId="0" xfId="0" applyFont="1" applyFill="1" applyBorder="1" applyAlignment="1">
      <alignment horizontal="right" vertical="center" wrapText="1" indent="1" readingOrder="2"/>
    </xf>
    <xf numFmtId="0" fontId="15" fillId="2" borderId="0" xfId="0" applyFont="1" applyFill="1" applyBorder="1" applyAlignment="1">
      <alignment horizontal="right" vertical="center" indent="1" readingOrder="2"/>
    </xf>
    <xf numFmtId="49" fontId="15" fillId="2" borderId="0" xfId="0" applyNumberFormat="1" applyFont="1" applyFill="1" applyBorder="1" applyAlignment="1">
      <alignment horizontal="right" vertical="center" indent="1"/>
    </xf>
    <xf numFmtId="49" fontId="15" fillId="2" borderId="0" xfId="0" applyNumberFormat="1" applyFont="1" applyFill="1" applyBorder="1" applyAlignment="1">
      <alignment horizontal="right" indent="1" readingOrder="2"/>
    </xf>
    <xf numFmtId="49" fontId="15" fillId="2" borderId="0" xfId="0" applyNumberFormat="1" applyFont="1" applyFill="1" applyBorder="1" applyAlignment="1">
      <alignment horizontal="right" wrapText="1" readingOrder="2"/>
    </xf>
    <xf numFmtId="0" fontId="45" fillId="2" borderId="0" xfId="0" applyFont="1" applyFill="1" applyBorder="1"/>
    <xf numFmtId="0" fontId="8" fillId="2" borderId="31" xfId="0" applyFont="1" applyFill="1" applyBorder="1" applyAlignment="1">
      <alignment horizontal="right" vertical="center" indent="1"/>
    </xf>
    <xf numFmtId="0" fontId="8" fillId="2" borderId="32" xfId="0" applyFont="1" applyFill="1" applyBorder="1" applyAlignment="1">
      <alignment horizontal="right" vertical="center" indent="1"/>
    </xf>
    <xf numFmtId="0" fontId="15" fillId="2" borderId="30" xfId="0" applyFont="1" applyFill="1" applyBorder="1" applyAlignment="1">
      <alignment horizontal="right" vertical="center" indent="1"/>
    </xf>
    <xf numFmtId="0" fontId="15" fillId="2" borderId="38" xfId="0" applyFont="1" applyFill="1" applyBorder="1" applyAlignment="1">
      <alignment vertical="center"/>
    </xf>
    <xf numFmtId="164" fontId="22" fillId="2" borderId="2" xfId="0" applyNumberFormat="1" applyFont="1" applyFill="1" applyBorder="1" applyAlignment="1"/>
    <xf numFmtId="164" fontId="22" fillId="2" borderId="21" xfId="0" applyNumberFormat="1" applyFont="1" applyFill="1" applyBorder="1" applyAlignment="1"/>
    <xf numFmtId="164" fontId="22" fillId="2" borderId="22" xfId="0" applyNumberFormat="1" applyFont="1" applyFill="1" applyBorder="1" applyAlignment="1"/>
    <xf numFmtId="164" fontId="22" fillId="2" borderId="1" xfId="0" applyNumberFormat="1" applyFont="1" applyFill="1" applyBorder="1" applyAlignment="1">
      <alignment vertical="center"/>
    </xf>
    <xf numFmtId="0" fontId="39" fillId="0" borderId="8" xfId="0" applyFont="1" applyBorder="1" applyAlignment="1">
      <alignment horizontal="center" vertical="center"/>
    </xf>
    <xf numFmtId="0" fontId="97" fillId="0" borderId="41" xfId="0" applyFont="1" applyBorder="1" applyAlignment="1"/>
    <xf numFmtId="0" fontId="97" fillId="0" borderId="3" xfId="0" applyFont="1" applyBorder="1" applyAlignment="1"/>
    <xf numFmtId="0" fontId="97" fillId="0" borderId="28" xfId="0" applyFont="1" applyBorder="1" applyAlignment="1"/>
    <xf numFmtId="1" fontId="7" fillId="2" borderId="21" xfId="0" applyNumberFormat="1" applyFont="1" applyFill="1" applyBorder="1" applyAlignment="1">
      <alignment horizontal="center" vertical="center" wrapText="1"/>
    </xf>
    <xf numFmtId="1" fontId="7" fillId="2" borderId="22" xfId="0" applyNumberFormat="1" applyFont="1" applyFill="1" applyBorder="1" applyAlignment="1">
      <alignment horizontal="center" vertical="center" wrapText="1"/>
    </xf>
    <xf numFmtId="1" fontId="8" fillId="2" borderId="19" xfId="0" applyNumberFormat="1" applyFont="1" applyFill="1" applyBorder="1" applyAlignment="1">
      <alignment horizontal="center" vertical="center" wrapText="1"/>
    </xf>
    <xf numFmtId="1" fontId="8" fillId="2" borderId="20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164" fontId="11" fillId="2" borderId="5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164" fontId="10" fillId="2" borderId="0" xfId="0" applyNumberFormat="1" applyFont="1" applyFill="1" applyAlignment="1">
      <alignment horizontal="center" vertical="center"/>
    </xf>
    <xf numFmtId="49" fontId="11" fillId="2" borderId="0" xfId="0" applyNumberFormat="1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 wrapText="1"/>
    </xf>
    <xf numFmtId="0" fontId="8" fillId="8" borderId="42" xfId="0" applyFont="1" applyFill="1" applyBorder="1" applyAlignment="1">
      <alignment horizontal="center" vertical="center" wrapText="1"/>
    </xf>
    <xf numFmtId="164" fontId="8" fillId="9" borderId="42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64" fontId="8" fillId="9" borderId="4" xfId="0" applyNumberFormat="1" applyFont="1" applyFill="1" applyBorder="1" applyAlignment="1">
      <alignment vertical="center" wrapText="1"/>
    </xf>
    <xf numFmtId="164" fontId="8" fillId="2" borderId="21" xfId="0" applyNumberFormat="1" applyFont="1" applyFill="1" applyBorder="1" applyAlignment="1">
      <alignment vertical="center"/>
    </xf>
    <xf numFmtId="164" fontId="8" fillId="2" borderId="21" xfId="0" applyNumberFormat="1" applyFont="1" applyFill="1" applyBorder="1" applyAlignment="1">
      <alignment vertical="center" wrapText="1"/>
    </xf>
    <xf numFmtId="164" fontId="8" fillId="2" borderId="22" xfId="0" applyNumberFormat="1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vertical="center" wrapText="1"/>
    </xf>
    <xf numFmtId="164" fontId="7" fillId="2" borderId="0" xfId="0" applyNumberFormat="1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vertical="center"/>
    </xf>
    <xf numFmtId="164" fontId="9" fillId="2" borderId="0" xfId="0" applyNumberFormat="1" applyFont="1" applyFill="1" applyBorder="1" applyAlignment="1">
      <alignment horizontal="center" vertical="center"/>
    </xf>
    <xf numFmtId="164" fontId="8" fillId="2" borderId="43" xfId="0" applyNumberFormat="1" applyFont="1" applyFill="1" applyBorder="1" applyAlignment="1">
      <alignment horizontal="center" vertical="center"/>
    </xf>
    <xf numFmtId="164" fontId="8" fillId="2" borderId="19" xfId="0" applyNumberFormat="1" applyFont="1" applyFill="1" applyBorder="1" applyAlignment="1">
      <alignment vertical="center" wrapText="1"/>
    </xf>
    <xf numFmtId="164" fontId="8" fillId="2" borderId="20" xfId="0" applyNumberFormat="1" applyFont="1" applyFill="1" applyBorder="1" applyAlignment="1">
      <alignment vertical="center" wrapText="1"/>
    </xf>
    <xf numFmtId="164" fontId="8" fillId="9" borderId="18" xfId="0" applyNumberFormat="1" applyFont="1" applyFill="1" applyBorder="1" applyAlignment="1">
      <alignment vertical="center" wrapText="1"/>
    </xf>
    <xf numFmtId="164" fontId="8" fillId="2" borderId="7" xfId="0" applyNumberFormat="1" applyFont="1" applyFill="1" applyBorder="1" applyAlignment="1">
      <alignment vertical="center" wrapText="1"/>
    </xf>
    <xf numFmtId="0" fontId="98" fillId="0" borderId="0" xfId="0" applyFont="1" applyAlignment="1" applyProtection="1">
      <alignment horizontal="center" vertical="center"/>
      <protection locked="0"/>
    </xf>
    <xf numFmtId="0" fontId="98" fillId="0" borderId="0" xfId="0" applyFont="1" applyAlignment="1" applyProtection="1">
      <alignment horizontal="right" vertical="center"/>
      <protection locked="0"/>
    </xf>
    <xf numFmtId="0" fontId="46" fillId="0" borderId="0" xfId="0" applyFont="1" applyAlignment="1" applyProtection="1">
      <alignment horizontal="center" vertical="center"/>
      <protection locked="0"/>
    </xf>
    <xf numFmtId="0" fontId="46" fillId="0" borderId="44" xfId="0" applyFont="1" applyBorder="1" applyAlignment="1" applyProtection="1">
      <alignment horizontal="center" vertical="center"/>
      <protection locked="0"/>
    </xf>
    <xf numFmtId="0" fontId="46" fillId="0" borderId="45" xfId="0" applyFont="1" applyBorder="1" applyAlignment="1" applyProtection="1">
      <alignment horizontal="center" vertical="center"/>
      <protection locked="0"/>
    </xf>
    <xf numFmtId="0" fontId="46" fillId="0" borderId="45" xfId="0" applyFont="1" applyBorder="1" applyAlignment="1" applyProtection="1">
      <alignment horizontal="right" vertical="center"/>
      <protection locked="0"/>
    </xf>
    <xf numFmtId="164" fontId="26" fillId="2" borderId="45" xfId="0" applyNumberFormat="1" applyFont="1" applyFill="1" applyBorder="1" applyAlignment="1">
      <alignment horizontal="center" vertical="center" wrapText="1"/>
    </xf>
    <xf numFmtId="164" fontId="26" fillId="2" borderId="46" xfId="0" applyNumberFormat="1" applyFont="1" applyFill="1" applyBorder="1" applyAlignment="1">
      <alignment horizontal="center" vertical="center" wrapText="1"/>
    </xf>
    <xf numFmtId="167" fontId="26" fillId="2" borderId="47" xfId="0" applyNumberFormat="1" applyFont="1" applyFill="1" applyBorder="1" applyAlignment="1" applyProtection="1">
      <alignment horizontal="center" vertical="center" wrapText="1"/>
      <protection locked="0"/>
    </xf>
    <xf numFmtId="164" fontId="26" fillId="2" borderId="47" xfId="0" applyNumberFormat="1" applyFont="1" applyFill="1" applyBorder="1" applyAlignment="1" applyProtection="1">
      <alignment horizontal="center" vertical="center"/>
      <protection locked="0"/>
    </xf>
    <xf numFmtId="167" fontId="46" fillId="0" borderId="48" xfId="0" applyNumberFormat="1" applyFont="1" applyBorder="1" applyAlignment="1" applyProtection="1">
      <alignment horizontal="center" vertical="center"/>
      <protection locked="0"/>
    </xf>
    <xf numFmtId="167" fontId="26" fillId="2" borderId="48" xfId="0" applyNumberFormat="1" applyFont="1" applyFill="1" applyBorder="1" applyAlignment="1" applyProtection="1">
      <alignment horizontal="center" vertical="center" wrapText="1"/>
      <protection locked="0"/>
    </xf>
    <xf numFmtId="0" fontId="26" fillId="2" borderId="48" xfId="0" applyFont="1" applyFill="1" applyBorder="1" applyAlignment="1" applyProtection="1">
      <alignment horizontal="right" vertical="center"/>
      <protection locked="0"/>
    </xf>
    <xf numFmtId="164" fontId="26" fillId="2" borderId="48" xfId="0" applyNumberFormat="1" applyFont="1" applyFill="1" applyBorder="1" applyAlignment="1" applyProtection="1">
      <alignment horizontal="center" vertical="center"/>
      <protection locked="0"/>
    </xf>
    <xf numFmtId="0" fontId="26" fillId="12" borderId="48" xfId="0" applyFont="1" applyFill="1" applyBorder="1" applyAlignment="1" applyProtection="1">
      <alignment horizontal="right" vertical="center"/>
      <protection locked="0"/>
    </xf>
    <xf numFmtId="0" fontId="26" fillId="12" borderId="48" xfId="0" applyFont="1" applyFill="1" applyBorder="1" applyAlignment="1" applyProtection="1">
      <alignment horizontal="center" vertical="center"/>
      <protection locked="0"/>
    </xf>
    <xf numFmtId="0" fontId="26" fillId="2" borderId="48" xfId="0" applyFont="1" applyFill="1" applyBorder="1" applyAlignment="1" applyProtection="1">
      <alignment horizontal="right" vertical="center" wrapText="1"/>
      <protection locked="0"/>
    </xf>
    <xf numFmtId="164" fontId="26" fillId="12" borderId="48" xfId="0" applyNumberFormat="1" applyFont="1" applyFill="1" applyBorder="1" applyAlignment="1" applyProtection="1">
      <alignment horizontal="center" vertical="center"/>
    </xf>
    <xf numFmtId="0" fontId="98" fillId="12" borderId="48" xfId="0" applyFont="1" applyFill="1" applyBorder="1" applyAlignment="1" applyProtection="1">
      <alignment horizontal="center" vertical="center"/>
      <protection locked="0"/>
    </xf>
    <xf numFmtId="0" fontId="26" fillId="0" borderId="48" xfId="0" applyFont="1" applyFill="1" applyBorder="1" applyAlignment="1" applyProtection="1">
      <alignment horizontal="right" vertical="center"/>
      <protection locked="0"/>
    </xf>
    <xf numFmtId="164" fontId="26" fillId="2" borderId="48" xfId="0" applyNumberFormat="1" applyFont="1" applyFill="1" applyBorder="1" applyAlignment="1" applyProtection="1">
      <alignment horizontal="center" vertical="center"/>
    </xf>
    <xf numFmtId="164" fontId="26" fillId="2" borderId="48" xfId="0" applyNumberFormat="1" applyFont="1" applyFill="1" applyBorder="1" applyAlignment="1" applyProtection="1">
      <alignment horizontal="center" vertical="center" wrapText="1"/>
      <protection locked="0"/>
    </xf>
    <xf numFmtId="0" fontId="26" fillId="12" borderId="48" xfId="0" applyFont="1" applyFill="1" applyBorder="1" applyAlignment="1" applyProtection="1">
      <alignment horizontal="center" vertical="center" wrapText="1"/>
      <protection locked="0"/>
    </xf>
    <xf numFmtId="164" fontId="26" fillId="12" borderId="48" xfId="0" applyNumberFormat="1" applyFont="1" applyFill="1" applyBorder="1" applyAlignment="1" applyProtection="1">
      <alignment horizontal="center" vertical="center"/>
      <protection locked="0"/>
    </xf>
    <xf numFmtId="0" fontId="98" fillId="0" borderId="0" xfId="0" applyFont="1" applyFill="1" applyAlignment="1" applyProtection="1">
      <alignment horizontal="center" vertical="center"/>
      <protection locked="0"/>
    </xf>
    <xf numFmtId="0" fontId="98" fillId="0" borderId="0" xfId="0" applyFont="1" applyFill="1" applyAlignment="1" applyProtection="1">
      <alignment horizontal="right" vertical="center"/>
      <protection locked="0"/>
    </xf>
    <xf numFmtId="0" fontId="98" fillId="0" borderId="48" xfId="0" applyFont="1" applyFill="1" applyBorder="1" applyAlignment="1" applyProtection="1">
      <alignment horizontal="center" vertical="center"/>
      <protection locked="0"/>
    </xf>
    <xf numFmtId="0" fontId="26" fillId="2" borderId="47" xfId="0" applyFont="1" applyFill="1" applyBorder="1" applyAlignment="1" applyProtection="1">
      <alignment horizontal="right" vertical="center" wrapText="1"/>
      <protection locked="0"/>
    </xf>
    <xf numFmtId="0" fontId="99" fillId="0" borderId="0" xfId="0" applyFont="1" applyAlignment="1" applyProtection="1">
      <alignment horizontal="center" vertical="center"/>
      <protection locked="0"/>
    </xf>
    <xf numFmtId="164" fontId="99" fillId="0" borderId="0" xfId="0" applyNumberFormat="1" applyFont="1" applyAlignment="1" applyProtection="1">
      <alignment horizontal="center" vertical="center"/>
      <protection locked="0"/>
    </xf>
    <xf numFmtId="164" fontId="26" fillId="0" borderId="48" xfId="0" applyNumberFormat="1" applyFont="1" applyBorder="1" applyAlignment="1" applyProtection="1">
      <alignment horizontal="center" vertical="center"/>
      <protection locked="0"/>
    </xf>
    <xf numFmtId="164" fontId="99" fillId="0" borderId="48" xfId="0" applyNumberFormat="1" applyFont="1" applyBorder="1" applyAlignment="1" applyProtection="1">
      <alignment horizontal="center" vertical="center"/>
      <protection locked="0"/>
    </xf>
    <xf numFmtId="164" fontId="47" fillId="0" borderId="0" xfId="0" applyNumberFormat="1" applyFont="1" applyAlignment="1" applyProtection="1">
      <alignment horizontal="center" vertical="center"/>
      <protection locked="0"/>
    </xf>
    <xf numFmtId="164" fontId="47" fillId="0" borderId="46" xfId="0" applyNumberFormat="1" applyFont="1" applyBorder="1" applyAlignment="1" applyProtection="1">
      <alignment horizontal="center" vertical="center" wrapText="1"/>
      <protection locked="0"/>
    </xf>
    <xf numFmtId="164" fontId="47" fillId="0" borderId="0" xfId="0" applyNumberFormat="1" applyFont="1" applyFill="1" applyAlignment="1" applyProtection="1">
      <alignment horizontal="center" vertical="center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164" fontId="8" fillId="2" borderId="0" xfId="0" applyNumberFormat="1" applyFont="1" applyFill="1" applyBorder="1" applyAlignment="1">
      <alignment vertical="center"/>
    </xf>
    <xf numFmtId="164" fontId="15" fillId="2" borderId="0" xfId="0" applyNumberFormat="1" applyFont="1" applyFill="1" applyBorder="1"/>
    <xf numFmtId="164" fontId="8" fillId="2" borderId="1" xfId="0" applyNumberFormat="1" applyFont="1" applyFill="1" applyBorder="1" applyAlignment="1">
      <alignment horizontal="center"/>
    </xf>
    <xf numFmtId="164" fontId="15" fillId="2" borderId="0" xfId="0" applyNumberFormat="1" applyFont="1" applyFill="1" applyBorder="1" applyAlignment="1">
      <alignment vertical="center"/>
    </xf>
    <xf numFmtId="0" fontId="45" fillId="2" borderId="0" xfId="0" applyFont="1" applyFill="1" applyBorder="1" applyAlignment="1">
      <alignment horizontal="right" vertical="center" wrapText="1"/>
    </xf>
    <xf numFmtId="164" fontId="8" fillId="2" borderId="43" xfId="0" applyNumberFormat="1" applyFont="1" applyFill="1" applyBorder="1" applyAlignment="1">
      <alignment horizontal="center" vertical="center" wrapText="1"/>
    </xf>
    <xf numFmtId="164" fontId="8" fillId="2" borderId="22" xfId="0" applyNumberFormat="1" applyFont="1" applyFill="1" applyBorder="1" applyAlignment="1">
      <alignment horizontal="center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164" fontId="15" fillId="2" borderId="0" xfId="0" applyNumberFormat="1" applyFont="1" applyFill="1"/>
    <xf numFmtId="0" fontId="26" fillId="13" borderId="48" xfId="0" applyFont="1" applyFill="1" applyBorder="1" applyAlignment="1" applyProtection="1">
      <alignment horizontal="right" vertical="center"/>
      <protection locked="0"/>
    </xf>
    <xf numFmtId="164" fontId="26" fillId="13" borderId="48" xfId="0" applyNumberFormat="1" applyFont="1" applyFill="1" applyBorder="1" applyAlignment="1" applyProtection="1">
      <alignment horizontal="center" vertical="center"/>
    </xf>
    <xf numFmtId="0" fontId="98" fillId="13" borderId="48" xfId="0" applyFont="1" applyFill="1" applyBorder="1" applyAlignment="1" applyProtection="1">
      <alignment horizontal="center" vertical="center"/>
      <protection locked="0"/>
    </xf>
    <xf numFmtId="0" fontId="26" fillId="13" borderId="48" xfId="0" applyFont="1" applyFill="1" applyBorder="1" applyAlignment="1" applyProtection="1">
      <alignment horizontal="center" vertical="center"/>
      <protection locked="0"/>
    </xf>
    <xf numFmtId="0" fontId="98" fillId="13" borderId="49" xfId="0" applyFont="1" applyFill="1" applyBorder="1" applyAlignment="1" applyProtection="1">
      <alignment horizontal="center" vertical="center"/>
      <protection locked="0"/>
    </xf>
    <xf numFmtId="0" fontId="26" fillId="13" borderId="49" xfId="0" applyFont="1" applyFill="1" applyBorder="1" applyAlignment="1" applyProtection="1">
      <alignment horizontal="right" vertical="center"/>
      <protection locked="0"/>
    </xf>
    <xf numFmtId="164" fontId="26" fillId="13" borderId="49" xfId="0" applyNumberFormat="1" applyFont="1" applyFill="1" applyBorder="1" applyAlignment="1" applyProtection="1">
      <alignment horizontal="center" vertical="center"/>
    </xf>
    <xf numFmtId="43" fontId="99" fillId="0" borderId="0" xfId="0" applyNumberFormat="1" applyFont="1" applyAlignment="1" applyProtection="1">
      <alignment horizontal="center" vertical="center"/>
      <protection locked="0"/>
    </xf>
    <xf numFmtId="0" fontId="100" fillId="0" borderId="0" xfId="0" applyFont="1" applyAlignment="1" applyProtection="1">
      <alignment horizontal="center" vertical="center"/>
      <protection locked="0"/>
    </xf>
    <xf numFmtId="0" fontId="51" fillId="0" borderId="0" xfId="6" applyFont="1"/>
    <xf numFmtId="0" fontId="52" fillId="0" borderId="0" xfId="6" applyFont="1" applyAlignment="1">
      <alignment vertical="center"/>
    </xf>
    <xf numFmtId="0" fontId="43" fillId="0" borderId="0" xfId="6" applyFont="1" applyAlignment="1">
      <alignment horizontal="right"/>
    </xf>
    <xf numFmtId="0" fontId="33" fillId="0" borderId="0" xfId="6" applyFont="1"/>
    <xf numFmtId="0" fontId="34" fillId="0" borderId="0" xfId="6" applyFont="1"/>
    <xf numFmtId="164" fontId="34" fillId="0" borderId="0" xfId="2" applyNumberFormat="1" applyFont="1"/>
    <xf numFmtId="0" fontId="55" fillId="0" borderId="0" xfId="6" applyFont="1"/>
    <xf numFmtId="0" fontId="34" fillId="0" borderId="0" xfId="6" applyFont="1" applyAlignment="1">
      <alignment horizontal="left"/>
    </xf>
    <xf numFmtId="164" fontId="33" fillId="10" borderId="12" xfId="2" applyNumberFormat="1" applyFont="1" applyFill="1" applyBorder="1"/>
    <xf numFmtId="0" fontId="57" fillId="0" borderId="0" xfId="6" applyFont="1"/>
    <xf numFmtId="169" fontId="34" fillId="0" borderId="0" xfId="6" applyNumberFormat="1" applyFont="1"/>
    <xf numFmtId="0" fontId="58" fillId="0" borderId="0" xfId="6" applyFont="1"/>
    <xf numFmtId="0" fontId="34" fillId="0" borderId="12" xfId="6" applyFont="1" applyBorder="1"/>
    <xf numFmtId="0" fontId="59" fillId="0" borderId="0" xfId="6" applyFont="1"/>
    <xf numFmtId="43" fontId="32" fillId="0" borderId="0" xfId="6" applyNumberFormat="1"/>
    <xf numFmtId="0" fontId="53" fillId="0" borderId="0" xfId="6" applyFont="1" applyFill="1"/>
    <xf numFmtId="0" fontId="60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" fontId="3" fillId="0" borderId="12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/>
    </xf>
    <xf numFmtId="43" fontId="3" fillId="0" borderId="1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3" fontId="3" fillId="0" borderId="0" xfId="0" applyNumberFormat="1" applyFont="1" applyFill="1" applyBorder="1" applyAlignment="1">
      <alignment horizontal="right" vertical="center" wrapText="1"/>
    </xf>
    <xf numFmtId="1" fontId="3" fillId="0" borderId="0" xfId="0" applyNumberFormat="1" applyFont="1" applyFill="1" applyBorder="1" applyAlignment="1">
      <alignment vertical="center" wrapText="1"/>
    </xf>
    <xf numFmtId="43" fontId="3" fillId="0" borderId="0" xfId="0" applyNumberFormat="1" applyFont="1" applyFill="1" applyBorder="1" applyAlignment="1">
      <alignment horizontal="right" vertical="center"/>
    </xf>
    <xf numFmtId="0" fontId="53" fillId="0" borderId="0" xfId="6" applyFont="1" applyFill="1" applyBorder="1"/>
    <xf numFmtId="0" fontId="9" fillId="0" borderId="0" xfId="0" applyFont="1" applyFill="1" applyBorder="1" applyAlignment="1">
      <alignment vertical="center" wrapText="1"/>
    </xf>
    <xf numFmtId="43" fontId="62" fillId="12" borderId="12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indent="2"/>
    </xf>
    <xf numFmtId="49" fontId="3" fillId="0" borderId="0" xfId="0" applyNumberFormat="1" applyFont="1" applyFill="1" applyBorder="1" applyAlignment="1">
      <alignment horizontal="right" vertical="center" indent="2" readingOrder="2"/>
    </xf>
    <xf numFmtId="0" fontId="57" fillId="0" borderId="0" xfId="0" applyFont="1"/>
    <xf numFmtId="0" fontId="34" fillId="0" borderId="0" xfId="0" applyFont="1"/>
    <xf numFmtId="169" fontId="34" fillId="0" borderId="0" xfId="0" applyNumberFormat="1" applyFont="1"/>
    <xf numFmtId="0" fontId="33" fillId="0" borderId="0" xfId="0" applyFont="1"/>
    <xf numFmtId="49" fontId="3" fillId="0" borderId="0" xfId="0" applyNumberFormat="1" applyFont="1" applyFill="1" applyBorder="1" applyAlignment="1">
      <alignment vertical="center"/>
    </xf>
    <xf numFmtId="0" fontId="63" fillId="0" borderId="0" xfId="0" applyFont="1"/>
    <xf numFmtId="0" fontId="32" fillId="0" borderId="0" xfId="6" applyBorder="1"/>
    <xf numFmtId="0" fontId="64" fillId="0" borderId="0" xfId="6" applyFont="1" applyBorder="1" applyAlignment="1">
      <alignment horizontal="left"/>
    </xf>
    <xf numFmtId="0" fontId="66" fillId="0" borderId="0" xfId="6" applyFont="1"/>
    <xf numFmtId="0" fontId="67" fillId="0" borderId="0" xfId="6" applyFont="1"/>
    <xf numFmtId="0" fontId="71" fillId="0" borderId="0" xfId="6" applyFont="1"/>
    <xf numFmtId="0" fontId="72" fillId="0" borderId="0" xfId="6" applyFont="1"/>
    <xf numFmtId="0" fontId="71" fillId="0" borderId="12" xfId="6" applyFont="1" applyBorder="1" applyAlignment="1"/>
    <xf numFmtId="0" fontId="73" fillId="0" borderId="0" xfId="6" applyFont="1"/>
    <xf numFmtId="0" fontId="74" fillId="0" borderId="0" xfId="6" applyFont="1"/>
    <xf numFmtId="0" fontId="71" fillId="0" borderId="50" xfId="6" applyFont="1" applyBorder="1" applyAlignment="1"/>
    <xf numFmtId="0" fontId="71" fillId="0" borderId="51" xfId="6" applyFont="1" applyBorder="1" applyAlignment="1"/>
    <xf numFmtId="0" fontId="71" fillId="0" borderId="52" xfId="6" applyFont="1" applyBorder="1" applyAlignment="1"/>
    <xf numFmtId="0" fontId="71" fillId="0" borderId="53" xfId="6" applyFont="1" applyBorder="1"/>
    <xf numFmtId="0" fontId="71" fillId="0" borderId="54" xfId="6" applyFont="1" applyBorder="1" applyAlignment="1"/>
    <xf numFmtId="0" fontId="75" fillId="0" borderId="0" xfId="6" applyFont="1"/>
    <xf numFmtId="0" fontId="71" fillId="0" borderId="55" xfId="6" applyFont="1" applyBorder="1" applyAlignment="1"/>
    <xf numFmtId="0" fontId="75" fillId="0" borderId="0" xfId="6" applyFont="1" applyAlignment="1"/>
    <xf numFmtId="0" fontId="54" fillId="0" borderId="0" xfId="6" applyFont="1" applyAlignment="1"/>
    <xf numFmtId="0" fontId="74" fillId="0" borderId="0" xfId="6" applyFont="1" applyBorder="1" applyAlignment="1"/>
    <xf numFmtId="0" fontId="101" fillId="0" borderId="0" xfId="0" applyFont="1" applyAlignment="1">
      <alignment horizontal="right"/>
    </xf>
    <xf numFmtId="0" fontId="77" fillId="0" borderId="0" xfId="6" applyFont="1" applyAlignment="1">
      <alignment horizontal="center"/>
    </xf>
    <xf numFmtId="0" fontId="102" fillId="0" borderId="0" xfId="0" applyFont="1"/>
    <xf numFmtId="0" fontId="102" fillId="0" borderId="0" xfId="0" applyFont="1" applyAlignment="1"/>
    <xf numFmtId="0" fontId="103" fillId="0" borderId="0" xfId="0" applyFont="1"/>
    <xf numFmtId="0" fontId="102" fillId="0" borderId="12" xfId="0" applyFont="1" applyFill="1" applyBorder="1" applyAlignment="1">
      <alignment horizontal="center" vertical="center"/>
    </xf>
    <xf numFmtId="0" fontId="102" fillId="0" borderId="12" xfId="0" applyFont="1" applyFill="1" applyBorder="1"/>
    <xf numFmtId="41" fontId="104" fillId="0" borderId="12" xfId="0" applyNumberFormat="1" applyFont="1" applyFill="1" applyBorder="1" applyAlignment="1">
      <alignment horizontal="center" vertical="center"/>
    </xf>
    <xf numFmtId="43" fontId="104" fillId="0" borderId="12" xfId="0" applyNumberFormat="1" applyFont="1" applyFill="1" applyBorder="1" applyAlignment="1">
      <alignment horizontal="center" vertical="center"/>
    </xf>
    <xf numFmtId="41" fontId="105" fillId="0" borderId="12" xfId="0" applyNumberFormat="1" applyFont="1" applyFill="1" applyBorder="1" applyAlignment="1">
      <alignment horizontal="center"/>
    </xf>
    <xf numFmtId="0" fontId="102" fillId="0" borderId="56" xfId="0" applyFont="1" applyFill="1" applyBorder="1"/>
    <xf numFmtId="41" fontId="104" fillId="0" borderId="56" xfId="0" applyNumberFormat="1" applyFont="1" applyFill="1" applyBorder="1" applyAlignment="1">
      <alignment horizontal="center" vertical="center"/>
    </xf>
    <xf numFmtId="43" fontId="104" fillId="0" borderId="56" xfId="0" applyNumberFormat="1" applyFont="1" applyFill="1" applyBorder="1" applyAlignment="1">
      <alignment horizontal="center" vertical="center"/>
    </xf>
    <xf numFmtId="41" fontId="105" fillId="0" borderId="56" xfId="0" applyNumberFormat="1" applyFont="1" applyFill="1" applyBorder="1" applyAlignment="1">
      <alignment horizontal="center"/>
    </xf>
    <xf numFmtId="0" fontId="102" fillId="0" borderId="44" xfId="0" applyFont="1" applyFill="1" applyBorder="1" applyAlignment="1">
      <alignment horizontal="center"/>
    </xf>
    <xf numFmtId="41" fontId="102" fillId="0" borderId="45" xfId="0" applyNumberFormat="1" applyFont="1" applyFill="1" applyBorder="1" applyAlignment="1">
      <alignment horizontal="center" vertical="center"/>
    </xf>
    <xf numFmtId="43" fontId="104" fillId="0" borderId="45" xfId="0" applyNumberFormat="1" applyFont="1" applyFill="1" applyBorder="1" applyAlignment="1">
      <alignment horizontal="center" vertical="center"/>
    </xf>
    <xf numFmtId="41" fontId="105" fillId="0" borderId="45" xfId="0" applyNumberFormat="1" applyFont="1" applyFill="1" applyBorder="1" applyAlignment="1">
      <alignment horizontal="center"/>
    </xf>
    <xf numFmtId="41" fontId="105" fillId="0" borderId="57" xfId="0" applyNumberFormat="1" applyFont="1" applyFill="1" applyBorder="1" applyAlignment="1">
      <alignment horizontal="center"/>
    </xf>
    <xf numFmtId="41" fontId="106" fillId="0" borderId="1" xfId="0" applyNumberFormat="1" applyFont="1" applyFill="1" applyBorder="1" applyAlignment="1">
      <alignment horizontal="center"/>
    </xf>
    <xf numFmtId="0" fontId="102" fillId="0" borderId="0" xfId="0" applyFont="1" applyFill="1" applyBorder="1"/>
    <xf numFmtId="0" fontId="107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0" fontId="108" fillId="0" borderId="0" xfId="0" applyFont="1" applyAlignment="1">
      <alignment horizontal="center" vertical="center"/>
    </xf>
    <xf numFmtId="9" fontId="109" fillId="0" borderId="0" xfId="0" applyNumberFormat="1" applyFont="1" applyBorder="1" applyAlignment="1">
      <alignment horizontal="center"/>
    </xf>
    <xf numFmtId="0" fontId="97" fillId="0" borderId="0" xfId="0" applyFont="1" applyAlignment="1">
      <alignment vertical="center"/>
    </xf>
    <xf numFmtId="167" fontId="97" fillId="0" borderId="12" xfId="0" applyNumberFormat="1" applyFont="1" applyBorder="1" applyAlignment="1">
      <alignment vertical="center"/>
    </xf>
    <xf numFmtId="0" fontId="9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0" fillId="0" borderId="12" xfId="0" applyFont="1" applyFill="1" applyBorder="1" applyAlignment="1">
      <alignment horizontal="center" vertical="center" wrapText="1"/>
    </xf>
    <xf numFmtId="49" fontId="81" fillId="0" borderId="58" xfId="0" applyNumberFormat="1" applyFont="1" applyFill="1" applyBorder="1" applyAlignment="1">
      <alignment horizontal="center" vertical="center" wrapText="1"/>
    </xf>
    <xf numFmtId="0" fontId="82" fillId="0" borderId="59" xfId="0" applyFont="1" applyFill="1" applyBorder="1" applyAlignment="1">
      <alignment horizontal="right" vertical="center" wrapText="1"/>
    </xf>
    <xf numFmtId="0" fontId="83" fillId="0" borderId="12" xfId="0" applyFont="1" applyFill="1" applyBorder="1" applyAlignment="1">
      <alignment horizontal="right" vertical="center" wrapText="1"/>
    </xf>
    <xf numFmtId="167" fontId="82" fillId="0" borderId="12" xfId="0" applyNumberFormat="1" applyFont="1" applyFill="1" applyBorder="1" applyAlignment="1">
      <alignment vertical="center" wrapText="1" readingOrder="2"/>
    </xf>
    <xf numFmtId="14" fontId="110" fillId="0" borderId="12" xfId="0" applyNumberFormat="1" applyFont="1" applyFill="1" applyBorder="1" applyAlignment="1">
      <alignment horizontal="left" vertical="center" wrapText="1"/>
    </xf>
    <xf numFmtId="14" fontId="111" fillId="0" borderId="12" xfId="0" applyNumberFormat="1" applyFont="1" applyFill="1" applyBorder="1" applyAlignment="1">
      <alignment horizontal="center" vertical="center" wrapText="1"/>
    </xf>
    <xf numFmtId="167" fontId="83" fillId="0" borderId="12" xfId="0" applyNumberFormat="1" applyFont="1" applyFill="1" applyBorder="1" applyAlignment="1">
      <alignment horizontal="right" vertical="center" wrapText="1"/>
    </xf>
    <xf numFmtId="167" fontId="83" fillId="0" borderId="60" xfId="0" applyNumberFormat="1" applyFont="1" applyFill="1" applyBorder="1" applyAlignment="1">
      <alignment horizontal="right" vertical="center" wrapText="1"/>
    </xf>
    <xf numFmtId="0" fontId="84" fillId="0" borderId="12" xfId="0" applyFont="1" applyFill="1" applyBorder="1" applyAlignment="1">
      <alignment horizontal="center" vertical="center" wrapText="1"/>
    </xf>
    <xf numFmtId="4" fontId="86" fillId="0" borderId="61" xfId="0" applyNumberFormat="1" applyFont="1" applyFill="1" applyBorder="1" applyAlignment="1">
      <alignment horizontal="right" vertical="center" wrapText="1"/>
    </xf>
    <xf numFmtId="49" fontId="87" fillId="0" borderId="62" xfId="0" applyNumberFormat="1" applyFont="1" applyFill="1" applyBorder="1" applyAlignment="1">
      <alignment horizontal="right" vertical="center"/>
    </xf>
    <xf numFmtId="0" fontId="96" fillId="0" borderId="0" xfId="0" applyFont="1"/>
    <xf numFmtId="0" fontId="88" fillId="0" borderId="0" xfId="0" applyFont="1" applyFill="1" applyBorder="1" applyAlignment="1">
      <alignment horizontal="center" vertical="center" wrapText="1"/>
    </xf>
    <xf numFmtId="0" fontId="83" fillId="0" borderId="0" xfId="0" applyFont="1" applyFill="1" applyBorder="1" applyAlignment="1">
      <alignment horizontal="right" vertical="center" wrapText="1"/>
    </xf>
    <xf numFmtId="0" fontId="88" fillId="0" borderId="0" xfId="0" applyFont="1" applyFill="1" applyBorder="1" applyAlignment="1">
      <alignment vertical="center" wrapText="1"/>
    </xf>
    <xf numFmtId="164" fontId="26" fillId="13" borderId="48" xfId="0" applyNumberFormat="1" applyFont="1" applyFill="1" applyBorder="1" applyAlignment="1" applyProtection="1">
      <alignment horizontal="center" vertical="center" wrapText="1"/>
      <protection locked="0"/>
    </xf>
    <xf numFmtId="164" fontId="26" fillId="13" borderId="48" xfId="0" applyNumberFormat="1" applyFont="1" applyFill="1" applyBorder="1" applyAlignment="1" applyProtection="1">
      <alignment horizontal="center" vertical="center"/>
      <protection locked="0"/>
    </xf>
    <xf numFmtId="164" fontId="26" fillId="13" borderId="47" xfId="0" applyNumberFormat="1" applyFont="1" applyFill="1" applyBorder="1" applyAlignment="1" applyProtection="1">
      <alignment horizontal="center" vertical="center"/>
      <protection locked="0"/>
    </xf>
    <xf numFmtId="164" fontId="26" fillId="12" borderId="47" xfId="0" applyNumberFormat="1" applyFont="1" applyFill="1" applyBorder="1" applyAlignment="1" applyProtection="1">
      <alignment horizontal="center" vertical="center"/>
      <protection locked="0"/>
    </xf>
    <xf numFmtId="164" fontId="26" fillId="12" borderId="48" xfId="0" applyNumberFormat="1" applyFont="1" applyFill="1" applyBorder="1" applyAlignment="1" applyProtection="1">
      <alignment horizontal="center" vertical="center" wrapText="1"/>
      <protection locked="0"/>
    </xf>
    <xf numFmtId="164" fontId="98" fillId="0" borderId="0" xfId="0" applyNumberFormat="1" applyFont="1" applyAlignment="1" applyProtection="1">
      <alignment horizontal="center" vertical="center"/>
      <protection locked="0"/>
    </xf>
    <xf numFmtId="0" fontId="22" fillId="2" borderId="0" xfId="0" applyFont="1" applyFill="1" applyBorder="1" applyAlignment="1">
      <alignment vertical="center" wrapText="1" readingOrder="2"/>
    </xf>
    <xf numFmtId="0" fontId="69" fillId="0" borderId="0" xfId="6" applyFont="1" applyAlignment="1"/>
    <xf numFmtId="0" fontId="69" fillId="0" borderId="0" xfId="6" applyFont="1" applyAlignment="1">
      <alignment readingOrder="2"/>
    </xf>
    <xf numFmtId="0" fontId="13" fillId="0" borderId="0" xfId="0" applyFont="1" applyFill="1" applyBorder="1" applyAlignment="1">
      <alignment vertical="center" wrapText="1"/>
    </xf>
    <xf numFmtId="0" fontId="89" fillId="0" borderId="0" xfId="6" applyFont="1"/>
    <xf numFmtId="0" fontId="53" fillId="0" borderId="0" xfId="6" applyFont="1" applyAlignment="1">
      <alignment vertical="center"/>
    </xf>
    <xf numFmtId="0" fontId="54" fillId="0" borderId="12" xfId="6" applyFont="1" applyBorder="1" applyAlignment="1">
      <alignment horizontal="center"/>
    </xf>
    <xf numFmtId="0" fontId="53" fillId="0" borderId="12" xfId="6" applyFont="1" applyFill="1" applyBorder="1" applyAlignment="1">
      <alignment vertical="center"/>
    </xf>
    <xf numFmtId="0" fontId="53" fillId="0" borderId="12" xfId="6" applyFont="1" applyFill="1" applyBorder="1"/>
    <xf numFmtId="43" fontId="3" fillId="0" borderId="12" xfId="0" applyNumberFormat="1" applyFont="1" applyFill="1" applyBorder="1" applyAlignment="1">
      <alignment horizontal="right" vertical="center" readingOrder="2"/>
    </xf>
    <xf numFmtId="43" fontId="61" fillId="0" borderId="12" xfId="0" applyNumberFormat="1" applyFont="1" applyFill="1" applyBorder="1" applyAlignment="1">
      <alignment horizontal="right" vertical="center" readingOrder="2"/>
    </xf>
    <xf numFmtId="0" fontId="3" fillId="0" borderId="0" xfId="0" applyNumberFormat="1" applyFont="1" applyFill="1" applyBorder="1" applyAlignment="1">
      <alignment horizontal="right" vertical="center" indent="2" readingOrder="2"/>
    </xf>
    <xf numFmtId="0" fontId="76" fillId="0" borderId="0" xfId="6" applyFont="1"/>
    <xf numFmtId="164" fontId="32" fillId="0" borderId="12" xfId="2" applyNumberFormat="1" applyFont="1" applyBorder="1"/>
    <xf numFmtId="164" fontId="32" fillId="0" borderId="12" xfId="6" applyNumberFormat="1" applyFont="1" applyBorder="1"/>
    <xf numFmtId="49" fontId="30" fillId="2" borderId="0" xfId="0" applyNumberFormat="1" applyFont="1" applyFill="1" applyBorder="1" applyAlignment="1">
      <alignment horizontal="right" vertical="center" readingOrder="2"/>
    </xf>
    <xf numFmtId="49" fontId="49" fillId="14" borderId="3" xfId="0" applyNumberFormat="1" applyFont="1" applyFill="1" applyBorder="1" applyAlignment="1" applyProtection="1">
      <alignment horizontal="right" vertical="center"/>
      <protection locked="0"/>
    </xf>
    <xf numFmtId="49" fontId="22" fillId="14" borderId="3" xfId="0" applyNumberFormat="1" applyFont="1" applyFill="1" applyBorder="1" applyAlignment="1" applyProtection="1">
      <alignment horizontal="center" vertical="center"/>
      <protection locked="0"/>
    </xf>
    <xf numFmtId="0" fontId="22" fillId="14" borderId="3" xfId="0" applyFont="1" applyFill="1" applyBorder="1" applyAlignment="1" applyProtection="1">
      <alignment horizontal="center" vertical="center"/>
      <protection locked="0"/>
    </xf>
    <xf numFmtId="167" fontId="46" fillId="15" borderId="47" xfId="0" applyNumberFormat="1" applyFont="1" applyFill="1" applyBorder="1" applyAlignment="1" applyProtection="1">
      <alignment horizontal="center" vertical="center"/>
      <protection locked="0"/>
    </xf>
    <xf numFmtId="0" fontId="26" fillId="15" borderId="47" xfId="0" applyFont="1" applyFill="1" applyBorder="1" applyAlignment="1" applyProtection="1">
      <alignment horizontal="right" vertical="center"/>
      <protection locked="0"/>
    </xf>
    <xf numFmtId="164" fontId="47" fillId="15" borderId="63" xfId="0" applyNumberFormat="1" applyFont="1" applyFill="1" applyBorder="1" applyAlignment="1" applyProtection="1">
      <alignment horizontal="center" vertical="center"/>
      <protection locked="0"/>
    </xf>
    <xf numFmtId="167" fontId="46" fillId="15" borderId="48" xfId="0" applyNumberFormat="1" applyFont="1" applyFill="1" applyBorder="1" applyAlignment="1" applyProtection="1">
      <alignment horizontal="center" vertical="center"/>
      <protection locked="0"/>
    </xf>
    <xf numFmtId="164" fontId="47" fillId="15" borderId="64" xfId="0" applyNumberFormat="1" applyFont="1" applyFill="1" applyBorder="1" applyAlignment="1" applyProtection="1">
      <alignment horizontal="center" vertical="center"/>
      <protection locked="0"/>
    </xf>
    <xf numFmtId="0" fontId="26" fillId="15" borderId="48" xfId="0" applyFont="1" applyFill="1" applyBorder="1" applyAlignment="1" applyProtection="1">
      <alignment horizontal="right" vertical="center" wrapText="1"/>
      <protection locked="0"/>
    </xf>
    <xf numFmtId="0" fontId="26" fillId="15" borderId="48" xfId="0" applyFont="1" applyFill="1" applyBorder="1" applyAlignment="1" applyProtection="1">
      <alignment horizontal="right" vertical="center"/>
      <protection locked="0"/>
    </xf>
    <xf numFmtId="167" fontId="46" fillId="15" borderId="49" xfId="0" applyNumberFormat="1" applyFont="1" applyFill="1" applyBorder="1" applyAlignment="1" applyProtection="1">
      <alignment horizontal="center" vertical="center"/>
      <protection locked="0"/>
    </xf>
    <xf numFmtId="0" fontId="26" fillId="15" borderId="49" xfId="0" applyFont="1" applyFill="1" applyBorder="1" applyAlignment="1" applyProtection="1">
      <alignment horizontal="right" vertical="center" wrapText="1"/>
      <protection locked="0"/>
    </xf>
    <xf numFmtId="164" fontId="47" fillId="15" borderId="65" xfId="0" applyNumberFormat="1" applyFont="1" applyFill="1" applyBorder="1" applyAlignment="1" applyProtection="1">
      <alignment horizontal="center" vertical="center"/>
      <protection locked="0"/>
    </xf>
    <xf numFmtId="167" fontId="98" fillId="15" borderId="66" xfId="0" applyNumberFormat="1" applyFont="1" applyFill="1" applyBorder="1" applyAlignment="1" applyProtection="1">
      <alignment horizontal="center" vertical="center"/>
      <protection locked="0"/>
    </xf>
    <xf numFmtId="167" fontId="98" fillId="15" borderId="67" xfId="0" applyNumberFormat="1" applyFont="1" applyFill="1" applyBorder="1" applyAlignment="1" applyProtection="1">
      <alignment horizontal="center" vertical="center"/>
      <protection locked="0"/>
    </xf>
    <xf numFmtId="164" fontId="47" fillId="16" borderId="64" xfId="0" applyNumberFormat="1" applyFont="1" applyFill="1" applyBorder="1" applyAlignment="1" applyProtection="1">
      <alignment horizontal="center" vertical="center"/>
      <protection locked="0"/>
    </xf>
    <xf numFmtId="164" fontId="11" fillId="2" borderId="1" xfId="0" applyNumberFormat="1" applyFont="1" applyFill="1" applyBorder="1" applyAlignment="1">
      <alignment horizontal="center" vertical="center" wrapText="1"/>
    </xf>
    <xf numFmtId="164" fontId="26" fillId="0" borderId="48" xfId="0" applyNumberFormat="1" applyFont="1" applyBorder="1" applyAlignment="1" applyProtection="1">
      <alignment horizontal="right" vertical="center"/>
      <protection locked="0"/>
    </xf>
    <xf numFmtId="0" fontId="40" fillId="17" borderId="5" xfId="0" applyFont="1" applyFill="1" applyBorder="1" applyAlignment="1">
      <alignment vertical="center"/>
    </xf>
    <xf numFmtId="0" fontId="40" fillId="17" borderId="26" xfId="0" applyFont="1" applyFill="1" applyBorder="1" applyAlignment="1">
      <alignment vertical="center"/>
    </xf>
    <xf numFmtId="0" fontId="40" fillId="17" borderId="3" xfId="0" applyFont="1" applyFill="1" applyBorder="1" applyAlignment="1">
      <alignment vertical="center"/>
    </xf>
    <xf numFmtId="0" fontId="40" fillId="17" borderId="28" xfId="0" applyFont="1" applyFill="1" applyBorder="1" applyAlignment="1">
      <alignment vertical="center"/>
    </xf>
    <xf numFmtId="1" fontId="39" fillId="0" borderId="0" xfId="0" applyNumberFormat="1" applyFont="1" applyBorder="1" applyAlignment="1">
      <alignment vertical="center" readingOrder="2"/>
    </xf>
    <xf numFmtId="1" fontId="61" fillId="0" borderId="12" xfId="0" applyNumberFormat="1" applyFont="1" applyFill="1" applyBorder="1" applyAlignment="1">
      <alignment horizontal="center" vertical="center" wrapText="1"/>
    </xf>
    <xf numFmtId="14" fontId="110" fillId="0" borderId="12" xfId="0" applyNumberFormat="1" applyFont="1" applyFill="1" applyBorder="1" applyAlignment="1">
      <alignment horizontal="right" vertical="center" wrapText="1" readingOrder="2"/>
    </xf>
    <xf numFmtId="43" fontId="98" fillId="0" borderId="0" xfId="0" applyNumberFormat="1" applyFont="1" applyAlignment="1" applyProtection="1">
      <alignment horizontal="center" vertical="center"/>
      <protection locked="0"/>
    </xf>
    <xf numFmtId="0" fontId="26" fillId="12" borderId="68" xfId="0" applyFont="1" applyFill="1" applyBorder="1" applyAlignment="1" applyProtection="1">
      <alignment horizontal="center" vertical="center"/>
      <protection locked="0"/>
    </xf>
    <xf numFmtId="0" fontId="26" fillId="12" borderId="69" xfId="0" applyFont="1" applyFill="1" applyBorder="1" applyAlignment="1" applyProtection="1">
      <alignment horizontal="center" vertical="center"/>
      <protection locked="0"/>
    </xf>
    <xf numFmtId="167" fontId="46" fillId="12" borderId="53" xfId="0" applyNumberFormat="1" applyFont="1" applyFill="1" applyBorder="1" applyAlignment="1" applyProtection="1">
      <alignment horizontal="center" vertical="top"/>
      <protection locked="0"/>
    </xf>
    <xf numFmtId="0" fontId="10" fillId="2" borderId="0" xfId="0" applyFont="1" applyFill="1" applyBorder="1" applyAlignment="1">
      <alignment horizontal="center" vertical="center"/>
    </xf>
    <xf numFmtId="164" fontId="10" fillId="2" borderId="0" xfId="0" applyNumberFormat="1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164" fontId="31" fillId="2" borderId="0" xfId="0" applyNumberFormat="1" applyFont="1" applyFill="1" applyBorder="1" applyAlignment="1">
      <alignment horizontal="center" vertical="center" wrapText="1"/>
    </xf>
    <xf numFmtId="0" fontId="22" fillId="2" borderId="0" xfId="0" applyFont="1" applyFill="1" applyBorder="1"/>
    <xf numFmtId="1" fontId="7" fillId="2" borderId="0" xfId="0" applyNumberFormat="1" applyFont="1" applyFill="1" applyBorder="1" applyAlignment="1">
      <alignment horizontal="center" vertical="center" wrapText="1"/>
    </xf>
    <xf numFmtId="164" fontId="7" fillId="2" borderId="0" xfId="0" applyNumberFormat="1" applyFont="1" applyFill="1" applyBorder="1" applyAlignment="1">
      <alignment horizontal="center" vertical="center"/>
    </xf>
    <xf numFmtId="167" fontId="46" fillId="17" borderId="48" xfId="0" applyNumberFormat="1" applyFont="1" applyFill="1" applyBorder="1" applyAlignment="1" applyProtection="1">
      <alignment horizontal="center" vertical="center"/>
      <protection locked="0"/>
    </xf>
    <xf numFmtId="0" fontId="26" fillId="17" borderId="70" xfId="0" applyFont="1" applyFill="1" applyBorder="1" applyAlignment="1" applyProtection="1">
      <alignment horizontal="right" vertical="center"/>
      <protection locked="0"/>
    </xf>
    <xf numFmtId="164" fontId="47" fillId="17" borderId="64" xfId="0" applyNumberFormat="1" applyFont="1" applyFill="1" applyBorder="1" applyAlignment="1" applyProtection="1">
      <alignment horizontal="center" vertical="center"/>
      <protection locked="0"/>
    </xf>
    <xf numFmtId="0" fontId="46" fillId="0" borderId="8" xfId="0" applyFont="1" applyFill="1" applyBorder="1" applyAlignment="1" applyProtection="1">
      <alignment horizontal="center" vertical="center" textRotation="90"/>
      <protection locked="0"/>
    </xf>
    <xf numFmtId="0" fontId="26" fillId="17" borderId="0" xfId="0" applyFont="1" applyFill="1" applyBorder="1" applyAlignment="1" applyProtection="1">
      <alignment horizontal="center" vertical="center" wrapText="1"/>
      <protection locked="0"/>
    </xf>
    <xf numFmtId="0" fontId="26" fillId="17" borderId="48" xfId="0" applyFont="1" applyFill="1" applyBorder="1" applyAlignment="1" applyProtection="1">
      <alignment horizontal="right" vertical="center"/>
      <protection locked="0"/>
    </xf>
    <xf numFmtId="164" fontId="26" fillId="17" borderId="48" xfId="0" applyNumberFormat="1" applyFont="1" applyFill="1" applyBorder="1" applyAlignment="1" applyProtection="1">
      <alignment horizontal="center" vertical="center"/>
      <protection locked="0"/>
    </xf>
    <xf numFmtId="164" fontId="26" fillId="17" borderId="47" xfId="0" applyNumberFormat="1" applyFont="1" applyFill="1" applyBorder="1" applyAlignment="1" applyProtection="1">
      <alignment horizontal="center" vertical="center"/>
      <protection locked="0"/>
    </xf>
    <xf numFmtId="167" fontId="26" fillId="17" borderId="0" xfId="0" applyNumberFormat="1" applyFont="1" applyFill="1" applyBorder="1" applyAlignment="1" applyProtection="1">
      <alignment horizontal="center" vertical="center" wrapText="1"/>
      <protection locked="0"/>
    </xf>
    <xf numFmtId="0" fontId="26" fillId="17" borderId="48" xfId="0" applyFont="1" applyFill="1" applyBorder="1" applyAlignment="1" applyProtection="1">
      <alignment horizontal="right" vertical="center" wrapText="1"/>
      <protection locked="0"/>
    </xf>
    <xf numFmtId="0" fontId="8" fillId="2" borderId="0" xfId="0" applyFont="1" applyFill="1" applyBorder="1" applyAlignment="1">
      <alignment horizontal="center" vertical="center" textRotation="90" wrapText="1"/>
    </xf>
    <xf numFmtId="164" fontId="8" fillId="2" borderId="12" xfId="0" applyNumberFormat="1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1" fontId="8" fillId="2" borderId="71" xfId="0" applyNumberFormat="1" applyFont="1" applyFill="1" applyBorder="1" applyAlignment="1">
      <alignment horizontal="center" vertical="center" wrapText="1"/>
    </xf>
    <xf numFmtId="164" fontId="8" fillId="2" borderId="60" xfId="0" applyNumberFormat="1" applyFont="1" applyFill="1" applyBorder="1" applyAlignment="1">
      <alignment horizontal="center" vertical="center"/>
    </xf>
    <xf numFmtId="1" fontId="8" fillId="2" borderId="72" xfId="0" applyNumberFormat="1" applyFont="1" applyFill="1" applyBorder="1" applyAlignment="1">
      <alignment horizontal="center" vertical="center" wrapText="1"/>
    </xf>
    <xf numFmtId="164" fontId="8" fillId="2" borderId="61" xfId="0" applyNumberFormat="1" applyFont="1" applyFill="1" applyBorder="1" applyAlignment="1">
      <alignment horizontal="center" vertical="center"/>
    </xf>
    <xf numFmtId="164" fontId="8" fillId="2" borderId="73" xfId="0" applyNumberFormat="1" applyFont="1" applyFill="1" applyBorder="1" applyAlignment="1">
      <alignment horizontal="center" vertical="center"/>
    </xf>
    <xf numFmtId="0" fontId="90" fillId="0" borderId="0" xfId="6" applyFont="1" applyBorder="1" applyAlignment="1">
      <alignment horizontal="center" vertical="center" textRotation="90"/>
    </xf>
    <xf numFmtId="0" fontId="7" fillId="8" borderId="0" xfId="0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center" vertical="center" wrapText="1"/>
    </xf>
    <xf numFmtId="0" fontId="54" fillId="0" borderId="12" xfId="6" applyFont="1" applyBorder="1" applyAlignment="1">
      <alignment horizontal="right"/>
    </xf>
    <xf numFmtId="0" fontId="32" fillId="0" borderId="12" xfId="6" applyBorder="1"/>
    <xf numFmtId="164" fontId="53" fillId="0" borderId="12" xfId="2" applyNumberFormat="1" applyFont="1" applyFill="1" applyBorder="1"/>
    <xf numFmtId="164" fontId="53" fillId="0" borderId="12" xfId="2" applyNumberFormat="1" applyFont="1" applyBorder="1"/>
    <xf numFmtId="4" fontId="53" fillId="0" borderId="12" xfId="6" applyNumberFormat="1" applyFont="1" applyBorder="1"/>
    <xf numFmtId="0" fontId="93" fillId="0" borderId="0" xfId="6" applyFont="1"/>
    <xf numFmtId="49" fontId="26" fillId="2" borderId="0" xfId="0" applyNumberFormat="1" applyFont="1" applyFill="1" applyBorder="1" applyAlignment="1">
      <alignment vertical="center"/>
    </xf>
    <xf numFmtId="0" fontId="94" fillId="2" borderId="0" xfId="0" applyFont="1" applyFill="1" applyBorder="1" applyAlignment="1">
      <alignment vertical="center"/>
    </xf>
    <xf numFmtId="0" fontId="112" fillId="0" borderId="0" xfId="0" applyFont="1" applyFill="1" applyBorder="1" applyAlignment="1">
      <alignment horizontal="center" vertical="center" wrapText="1"/>
    </xf>
    <xf numFmtId="171" fontId="113" fillId="0" borderId="0" xfId="0" applyNumberFormat="1" applyFont="1" applyFill="1" applyBorder="1" applyAlignment="1">
      <alignment horizontal="center" vertical="center" wrapText="1"/>
    </xf>
    <xf numFmtId="167" fontId="46" fillId="0" borderId="49" xfId="0" applyNumberFormat="1" applyFont="1" applyBorder="1" applyAlignment="1" applyProtection="1">
      <alignment horizontal="center" vertical="top"/>
      <protection locked="0"/>
    </xf>
    <xf numFmtId="167" fontId="46" fillId="0" borderId="53" xfId="0" applyNumberFormat="1" applyFont="1" applyBorder="1" applyAlignment="1" applyProtection="1">
      <alignment horizontal="center" vertical="top"/>
      <protection locked="0"/>
    </xf>
    <xf numFmtId="167" fontId="46" fillId="0" borderId="47" xfId="0" applyNumberFormat="1" applyFont="1" applyBorder="1" applyAlignment="1" applyProtection="1">
      <alignment horizontal="center" vertical="top"/>
      <protection locked="0"/>
    </xf>
    <xf numFmtId="0" fontId="49" fillId="21" borderId="25" xfId="0" applyFont="1" applyFill="1" applyBorder="1" applyAlignment="1" applyProtection="1">
      <alignment horizontal="center" vertical="center"/>
      <protection locked="0"/>
    </xf>
    <xf numFmtId="0" fontId="49" fillId="21" borderId="27" xfId="0" applyFont="1" applyFill="1" applyBorder="1" applyAlignment="1" applyProtection="1">
      <alignment horizontal="center" vertical="center"/>
      <protection locked="0"/>
    </xf>
    <xf numFmtId="0" fontId="49" fillId="21" borderId="24" xfId="0" applyFont="1" applyFill="1" applyBorder="1" applyAlignment="1" applyProtection="1">
      <alignment horizontal="center" vertical="center"/>
      <protection locked="0"/>
    </xf>
    <xf numFmtId="0" fontId="26" fillId="13" borderId="68" xfId="0" applyFont="1" applyFill="1" applyBorder="1" applyAlignment="1" applyProtection="1">
      <alignment horizontal="center" vertical="center"/>
      <protection locked="0"/>
    </xf>
    <xf numFmtId="0" fontId="26" fillId="13" borderId="69" xfId="0" applyFont="1" applyFill="1" applyBorder="1" applyAlignment="1" applyProtection="1">
      <alignment horizontal="center" vertical="center"/>
      <protection locked="0"/>
    </xf>
    <xf numFmtId="0" fontId="98" fillId="11" borderId="26" xfId="0" applyFont="1" applyFill="1" applyBorder="1" applyAlignment="1" applyProtection="1">
      <alignment horizontal="center" vertical="center"/>
      <protection locked="0"/>
    </xf>
    <xf numFmtId="0" fontId="98" fillId="11" borderId="23" xfId="0" applyFont="1" applyFill="1" applyBorder="1" applyAlignment="1" applyProtection="1">
      <alignment horizontal="center" vertical="center"/>
      <protection locked="0"/>
    </xf>
    <xf numFmtId="0" fontId="46" fillId="12" borderId="49" xfId="0" applyFont="1" applyFill="1" applyBorder="1" applyAlignment="1" applyProtection="1">
      <alignment horizontal="center" vertical="center"/>
      <protection locked="0"/>
    </xf>
    <xf numFmtId="0" fontId="46" fillId="12" borderId="53" xfId="0" applyFont="1" applyFill="1" applyBorder="1" applyAlignment="1" applyProtection="1">
      <alignment horizontal="center" vertical="center"/>
      <protection locked="0"/>
    </xf>
    <xf numFmtId="0" fontId="46" fillId="12" borderId="47" xfId="0" applyFont="1" applyFill="1" applyBorder="1" applyAlignment="1" applyProtection="1">
      <alignment horizontal="center" vertical="center"/>
      <protection locked="0"/>
    </xf>
    <xf numFmtId="164" fontId="22" fillId="0" borderId="78" xfId="0" applyNumberFormat="1" applyFont="1" applyBorder="1" applyAlignment="1" applyProtection="1">
      <alignment horizontal="center" vertical="center"/>
    </xf>
    <xf numFmtId="164" fontId="22" fillId="0" borderId="79" xfId="0" applyNumberFormat="1" applyFont="1" applyBorder="1" applyAlignment="1" applyProtection="1">
      <alignment horizontal="center" vertical="center"/>
    </xf>
    <xf numFmtId="0" fontId="46" fillId="0" borderId="67" xfId="0" applyFont="1" applyFill="1" applyBorder="1" applyAlignment="1" applyProtection="1">
      <alignment horizontal="center" vertical="center" textRotation="90" wrapText="1"/>
      <protection locked="0"/>
    </xf>
    <xf numFmtId="0" fontId="46" fillId="0" borderId="75" xfId="0" applyFont="1" applyFill="1" applyBorder="1" applyAlignment="1" applyProtection="1">
      <alignment horizontal="center" vertical="center" textRotation="90" wrapText="1"/>
      <protection locked="0"/>
    </xf>
    <xf numFmtId="0" fontId="46" fillId="0" borderId="76" xfId="0" applyFont="1" applyFill="1" applyBorder="1" applyAlignment="1" applyProtection="1">
      <alignment horizontal="center" vertical="center" textRotation="90" wrapText="1"/>
      <protection locked="0"/>
    </xf>
    <xf numFmtId="0" fontId="48" fillId="2" borderId="29" xfId="0" applyFont="1" applyFill="1" applyBorder="1" applyAlignment="1" applyProtection="1">
      <alignment horizontal="center" vertical="center"/>
      <protection locked="0"/>
    </xf>
    <xf numFmtId="0" fontId="48" fillId="2" borderId="5" xfId="0" applyFont="1" applyFill="1" applyBorder="1" applyAlignment="1" applyProtection="1">
      <alignment horizontal="center" vertical="center"/>
      <protection locked="0"/>
    </xf>
    <xf numFmtId="0" fontId="48" fillId="2" borderId="81" xfId="0" applyFont="1" applyFill="1" applyBorder="1" applyAlignment="1" applyProtection="1">
      <alignment horizontal="center" vertical="center"/>
      <protection locked="0"/>
    </xf>
    <xf numFmtId="0" fontId="48" fillId="2" borderId="41" xfId="0" applyFont="1" applyFill="1" applyBorder="1" applyAlignment="1" applyProtection="1">
      <alignment horizontal="center" vertical="center"/>
      <protection locked="0"/>
    </xf>
    <xf numFmtId="0" fontId="48" fillId="2" borderId="3" xfId="0" applyFont="1" applyFill="1" applyBorder="1" applyAlignment="1" applyProtection="1">
      <alignment horizontal="center" vertical="center"/>
      <protection locked="0"/>
    </xf>
    <xf numFmtId="0" fontId="48" fillId="2" borderId="82" xfId="0" applyFont="1" applyFill="1" applyBorder="1" applyAlignment="1" applyProtection="1">
      <alignment horizontal="center" vertical="center"/>
      <protection locked="0"/>
    </xf>
    <xf numFmtId="167" fontId="46" fillId="12" borderId="78" xfId="0" applyNumberFormat="1" applyFont="1" applyFill="1" applyBorder="1" applyAlignment="1" applyProtection="1">
      <alignment horizontal="center" vertical="center"/>
      <protection locked="0"/>
    </xf>
    <xf numFmtId="167" fontId="46" fillId="12" borderId="53" xfId="0" applyNumberFormat="1" applyFont="1" applyFill="1" applyBorder="1" applyAlignment="1" applyProtection="1">
      <alignment horizontal="center" vertical="center"/>
      <protection locked="0"/>
    </xf>
    <xf numFmtId="167" fontId="46" fillId="12" borderId="47" xfId="0" applyNumberFormat="1" applyFont="1" applyFill="1" applyBorder="1" applyAlignment="1" applyProtection="1">
      <alignment horizontal="center" vertical="center"/>
      <protection locked="0"/>
    </xf>
    <xf numFmtId="0" fontId="46" fillId="3" borderId="25" xfId="0" applyFont="1" applyFill="1" applyBorder="1" applyAlignment="1" applyProtection="1">
      <alignment horizontal="center" vertical="center"/>
      <protection locked="0"/>
    </xf>
    <xf numFmtId="0" fontId="46" fillId="3" borderId="27" xfId="0" applyFont="1" applyFill="1" applyBorder="1" applyAlignment="1" applyProtection="1">
      <alignment horizontal="center" vertical="center"/>
      <protection locked="0"/>
    </xf>
    <xf numFmtId="0" fontId="46" fillId="3" borderId="24" xfId="0" applyFont="1" applyFill="1" applyBorder="1" applyAlignment="1" applyProtection="1">
      <alignment horizontal="center" vertical="center"/>
      <protection locked="0"/>
    </xf>
    <xf numFmtId="0" fontId="46" fillId="16" borderId="67" xfId="0" applyFont="1" applyFill="1" applyBorder="1" applyAlignment="1" applyProtection="1">
      <alignment horizontal="center" vertical="center" textRotation="90" wrapText="1"/>
      <protection locked="0"/>
    </xf>
    <xf numFmtId="0" fontId="46" fillId="16" borderId="75" xfId="0" applyFont="1" applyFill="1" applyBorder="1" applyAlignment="1" applyProtection="1">
      <alignment horizontal="center" vertical="center" textRotation="90" wrapText="1"/>
      <protection locked="0"/>
    </xf>
    <xf numFmtId="0" fontId="46" fillId="16" borderId="80" xfId="0" applyFont="1" applyFill="1" applyBorder="1" applyAlignment="1" applyProtection="1">
      <alignment horizontal="center" vertical="center" textRotation="90" wrapText="1"/>
      <protection locked="0"/>
    </xf>
    <xf numFmtId="167" fontId="46" fillId="13" borderId="49" xfId="0" applyNumberFormat="1" applyFont="1" applyFill="1" applyBorder="1" applyAlignment="1" applyProtection="1">
      <alignment horizontal="center" vertical="center"/>
      <protection locked="0"/>
    </xf>
    <xf numFmtId="167" fontId="46" fillId="13" borderId="47" xfId="0" applyNumberFormat="1" applyFont="1" applyFill="1" applyBorder="1" applyAlignment="1" applyProtection="1">
      <alignment horizontal="center" vertical="center"/>
      <protection locked="0"/>
    </xf>
    <xf numFmtId="0" fontId="26" fillId="12" borderId="49" xfId="0" applyFont="1" applyFill="1" applyBorder="1" applyAlignment="1" applyProtection="1">
      <alignment horizontal="center" vertical="center" wrapText="1"/>
      <protection locked="0"/>
    </xf>
    <xf numFmtId="0" fontId="26" fillId="12" borderId="47" xfId="0" applyFont="1" applyFill="1" applyBorder="1" applyAlignment="1" applyProtection="1">
      <alignment horizontal="center" vertical="center" wrapText="1"/>
      <protection locked="0"/>
    </xf>
    <xf numFmtId="0" fontId="48" fillId="19" borderId="29" xfId="0" applyFont="1" applyFill="1" applyBorder="1" applyAlignment="1" applyProtection="1">
      <alignment horizontal="center" vertical="center"/>
      <protection locked="0"/>
    </xf>
    <xf numFmtId="0" fontId="48" fillId="19" borderId="5" xfId="0" applyFont="1" applyFill="1" applyBorder="1" applyAlignment="1" applyProtection="1">
      <alignment horizontal="center" vertical="center"/>
      <protection locked="0"/>
    </xf>
    <xf numFmtId="0" fontId="48" fillId="19" borderId="81" xfId="0" applyFont="1" applyFill="1" applyBorder="1" applyAlignment="1" applyProtection="1">
      <alignment horizontal="center" vertical="center"/>
      <protection locked="0"/>
    </xf>
    <xf numFmtId="0" fontId="48" fillId="19" borderId="41" xfId="0" applyFont="1" applyFill="1" applyBorder="1" applyAlignment="1" applyProtection="1">
      <alignment horizontal="center" vertical="center"/>
      <protection locked="0"/>
    </xf>
    <xf numFmtId="0" fontId="48" fillId="19" borderId="3" xfId="0" applyFont="1" applyFill="1" applyBorder="1" applyAlignment="1" applyProtection="1">
      <alignment horizontal="center" vertical="center"/>
      <protection locked="0"/>
    </xf>
    <xf numFmtId="0" fontId="48" fillId="19" borderId="82" xfId="0" applyFont="1" applyFill="1" applyBorder="1" applyAlignment="1" applyProtection="1">
      <alignment horizontal="center" vertical="center"/>
      <protection locked="0"/>
    </xf>
    <xf numFmtId="164" fontId="91" fillId="20" borderId="83" xfId="0" applyNumberFormat="1" applyFont="1" applyFill="1" applyBorder="1" applyAlignment="1" applyProtection="1">
      <alignment horizontal="center" vertical="center"/>
    </xf>
    <xf numFmtId="164" fontId="91" fillId="20" borderId="84" xfId="0" applyNumberFormat="1" applyFont="1" applyFill="1" applyBorder="1" applyAlignment="1" applyProtection="1">
      <alignment horizontal="center" vertical="center"/>
    </xf>
    <xf numFmtId="167" fontId="46" fillId="12" borderId="49" xfId="0" applyNumberFormat="1" applyFont="1" applyFill="1" applyBorder="1" applyAlignment="1" applyProtection="1">
      <alignment horizontal="center" vertical="center"/>
      <protection locked="0"/>
    </xf>
    <xf numFmtId="0" fontId="46" fillId="13" borderId="49" xfId="0" applyFont="1" applyFill="1" applyBorder="1" applyAlignment="1" applyProtection="1">
      <alignment horizontal="center" vertical="center"/>
      <protection locked="0"/>
    </xf>
    <xf numFmtId="0" fontId="46" fillId="13" borderId="53" xfId="0" applyFont="1" applyFill="1" applyBorder="1" applyAlignment="1" applyProtection="1">
      <alignment horizontal="center" vertical="center"/>
      <protection locked="0"/>
    </xf>
    <xf numFmtId="0" fontId="46" fillId="13" borderId="47" xfId="0" applyFont="1" applyFill="1" applyBorder="1" applyAlignment="1" applyProtection="1">
      <alignment horizontal="center" vertical="center"/>
      <protection locked="0"/>
    </xf>
    <xf numFmtId="167" fontId="46" fillId="13" borderId="53" xfId="0" applyNumberFormat="1" applyFont="1" applyFill="1" applyBorder="1" applyAlignment="1" applyProtection="1">
      <alignment horizontal="center" vertical="center"/>
      <protection locked="0"/>
    </xf>
    <xf numFmtId="167" fontId="46" fillId="13" borderId="79" xfId="0" applyNumberFormat="1" applyFont="1" applyFill="1" applyBorder="1" applyAlignment="1" applyProtection="1">
      <alignment horizontal="center" vertical="center"/>
      <protection locked="0"/>
    </xf>
    <xf numFmtId="0" fontId="46" fillId="0" borderId="74" xfId="0" applyFont="1" applyFill="1" applyBorder="1" applyAlignment="1" applyProtection="1">
      <alignment horizontal="center" vertical="center" textRotation="90"/>
      <protection locked="0"/>
    </xf>
    <xf numFmtId="0" fontId="46" fillId="0" borderId="75" xfId="0" applyFont="1" applyFill="1" applyBorder="1" applyAlignment="1" applyProtection="1">
      <alignment horizontal="center" vertical="center" textRotation="90"/>
      <protection locked="0"/>
    </xf>
    <xf numFmtId="0" fontId="46" fillId="0" borderId="76" xfId="0" applyFont="1" applyFill="1" applyBorder="1" applyAlignment="1" applyProtection="1">
      <alignment horizontal="center" vertical="center" textRotation="90"/>
      <protection locked="0"/>
    </xf>
    <xf numFmtId="167" fontId="46" fillId="13" borderId="78" xfId="0" applyNumberFormat="1" applyFont="1" applyFill="1" applyBorder="1" applyAlignment="1" applyProtection="1">
      <alignment horizontal="center" vertical="center"/>
      <protection locked="0"/>
    </xf>
    <xf numFmtId="0" fontId="46" fillId="18" borderId="25" xfId="0" applyFont="1" applyFill="1" applyBorder="1" applyAlignment="1" applyProtection="1">
      <alignment horizontal="center" vertical="center"/>
      <protection locked="0"/>
    </xf>
    <xf numFmtId="0" fontId="46" fillId="18" borderId="27" xfId="0" applyFont="1" applyFill="1" applyBorder="1" applyAlignment="1" applyProtection="1">
      <alignment horizontal="center" vertical="center"/>
      <protection locked="0"/>
    </xf>
    <xf numFmtId="0" fontId="46" fillId="18" borderId="24" xfId="0" applyFont="1" applyFill="1" applyBorder="1" applyAlignment="1" applyProtection="1">
      <alignment horizontal="center" vertical="center"/>
      <protection locked="0"/>
    </xf>
    <xf numFmtId="0" fontId="26" fillId="17" borderId="49" xfId="0" applyFont="1" applyFill="1" applyBorder="1" applyAlignment="1" applyProtection="1">
      <alignment horizontal="center" vertical="center" wrapText="1"/>
      <protection locked="0"/>
    </xf>
    <xf numFmtId="0" fontId="26" fillId="17" borderId="53" xfId="0" applyFont="1" applyFill="1" applyBorder="1" applyAlignment="1" applyProtection="1">
      <alignment horizontal="center" vertical="center" wrapText="1"/>
      <protection locked="0"/>
    </xf>
    <xf numFmtId="0" fontId="26" fillId="17" borderId="79" xfId="0" applyFont="1" applyFill="1" applyBorder="1" applyAlignment="1" applyProtection="1">
      <alignment horizontal="center" vertical="center" wrapText="1"/>
      <protection locked="0"/>
    </xf>
    <xf numFmtId="164" fontId="47" fillId="0" borderId="4" xfId="0" applyNumberFormat="1" applyFont="1" applyBorder="1" applyAlignment="1" applyProtection="1">
      <alignment horizontal="center" vertical="center"/>
    </xf>
    <xf numFmtId="164" fontId="47" fillId="0" borderId="7" xfId="0" applyNumberFormat="1" applyFont="1" applyBorder="1" applyAlignment="1" applyProtection="1">
      <alignment horizontal="center" vertical="center"/>
    </xf>
    <xf numFmtId="0" fontId="46" fillId="0" borderId="29" xfId="0" applyFont="1" applyBorder="1" applyAlignment="1" applyProtection="1">
      <alignment horizontal="center" vertical="center"/>
      <protection locked="0"/>
    </xf>
    <xf numFmtId="0" fontId="46" fillId="0" borderId="5" xfId="0" applyFont="1" applyBorder="1" applyAlignment="1" applyProtection="1">
      <alignment horizontal="center" vertical="center"/>
      <protection locked="0"/>
    </xf>
    <xf numFmtId="0" fontId="46" fillId="0" borderId="26" xfId="0" applyFont="1" applyBorder="1" applyAlignment="1" applyProtection="1">
      <alignment horizontal="center" vertical="center"/>
      <protection locked="0"/>
    </xf>
    <xf numFmtId="0" fontId="46" fillId="0" borderId="41" xfId="0" applyFont="1" applyBorder="1" applyAlignment="1" applyProtection="1">
      <alignment horizontal="center" vertical="center"/>
      <protection locked="0"/>
    </xf>
    <xf numFmtId="0" fontId="46" fillId="0" borderId="3" xfId="0" applyFont="1" applyBorder="1" applyAlignment="1" applyProtection="1">
      <alignment horizontal="center" vertical="center"/>
      <protection locked="0"/>
    </xf>
    <xf numFmtId="0" fontId="46" fillId="0" borderId="28" xfId="0" applyFont="1" applyBorder="1" applyAlignment="1" applyProtection="1">
      <alignment horizontal="center" vertical="center"/>
      <protection locked="0"/>
    </xf>
    <xf numFmtId="0" fontId="26" fillId="12" borderId="68" xfId="0" applyFont="1" applyFill="1" applyBorder="1" applyAlignment="1" applyProtection="1">
      <alignment horizontal="center" vertical="center"/>
      <protection locked="0"/>
    </xf>
    <xf numFmtId="0" fontId="26" fillId="12" borderId="69" xfId="0" applyFont="1" applyFill="1" applyBorder="1" applyAlignment="1" applyProtection="1">
      <alignment horizontal="center" vertical="center"/>
      <protection locked="0"/>
    </xf>
    <xf numFmtId="167" fontId="26" fillId="13" borderId="49" xfId="0" applyNumberFormat="1" applyFont="1" applyFill="1" applyBorder="1" applyAlignment="1" applyProtection="1">
      <alignment horizontal="center" vertical="center" wrapText="1"/>
      <protection locked="0"/>
    </xf>
    <xf numFmtId="167" fontId="26" fillId="13" borderId="53" xfId="0" applyNumberFormat="1" applyFont="1" applyFill="1" applyBorder="1" applyAlignment="1" applyProtection="1">
      <alignment horizontal="center" vertical="center" wrapText="1"/>
      <protection locked="0"/>
    </xf>
    <xf numFmtId="167" fontId="26" fillId="13" borderId="47" xfId="0" applyNumberFormat="1" applyFont="1" applyFill="1" applyBorder="1" applyAlignment="1" applyProtection="1">
      <alignment horizontal="center" vertical="center" wrapText="1"/>
      <protection locked="0"/>
    </xf>
    <xf numFmtId="0" fontId="49" fillId="18" borderId="25" xfId="0" applyFont="1" applyFill="1" applyBorder="1" applyAlignment="1" applyProtection="1">
      <alignment horizontal="center" vertical="center"/>
      <protection locked="0"/>
    </xf>
    <xf numFmtId="0" fontId="49" fillId="18" borderId="27" xfId="0" applyFont="1" applyFill="1" applyBorder="1" applyAlignment="1" applyProtection="1">
      <alignment horizontal="center" vertical="center"/>
      <protection locked="0"/>
    </xf>
    <xf numFmtId="0" fontId="49" fillId="18" borderId="24" xfId="0" applyFont="1" applyFill="1" applyBorder="1" applyAlignment="1" applyProtection="1">
      <alignment horizontal="center" vertical="center"/>
      <protection locked="0"/>
    </xf>
    <xf numFmtId="0" fontId="46" fillId="0" borderId="25" xfId="0" applyFont="1" applyBorder="1" applyAlignment="1" applyProtection="1">
      <alignment horizontal="center" vertical="center"/>
      <protection locked="0"/>
    </xf>
    <xf numFmtId="0" fontId="46" fillId="0" borderId="77" xfId="0" applyFont="1" applyBorder="1" applyAlignment="1" applyProtection="1">
      <alignment horizontal="center" vertical="center"/>
      <protection locked="0"/>
    </xf>
    <xf numFmtId="0" fontId="49" fillId="14" borderId="3" xfId="0" applyFont="1" applyFill="1" applyBorder="1" applyAlignment="1" applyProtection="1">
      <alignment horizontal="left" vertical="center"/>
      <protection locked="0"/>
    </xf>
    <xf numFmtId="167" fontId="98" fillId="15" borderId="74" xfId="0" applyNumberFormat="1" applyFont="1" applyFill="1" applyBorder="1" applyAlignment="1" applyProtection="1">
      <alignment horizontal="center" vertical="center"/>
      <protection locked="0"/>
    </xf>
    <xf numFmtId="167" fontId="98" fillId="15" borderId="75" xfId="0" applyNumberFormat="1" applyFont="1" applyFill="1" applyBorder="1" applyAlignment="1" applyProtection="1">
      <alignment horizontal="center" vertical="center"/>
      <protection locked="0"/>
    </xf>
    <xf numFmtId="167" fontId="98" fillId="15" borderId="76" xfId="0" applyNumberFormat="1" applyFont="1" applyFill="1" applyBorder="1" applyAlignment="1" applyProtection="1">
      <alignment horizontal="center" vertical="center"/>
      <protection locked="0"/>
    </xf>
    <xf numFmtId="167" fontId="98" fillId="15" borderId="67" xfId="0" applyNumberFormat="1" applyFont="1" applyFill="1" applyBorder="1" applyAlignment="1" applyProtection="1">
      <alignment horizontal="center" vertical="center"/>
      <protection locked="0"/>
    </xf>
    <xf numFmtId="0" fontId="26" fillId="16" borderId="68" xfId="0" applyFont="1" applyFill="1" applyBorder="1" applyAlignment="1" applyProtection="1">
      <alignment horizontal="center" vertical="center"/>
      <protection locked="0"/>
    </xf>
    <xf numFmtId="0" fontId="26" fillId="16" borderId="69" xfId="0" applyFont="1" applyFill="1" applyBorder="1" applyAlignment="1" applyProtection="1">
      <alignment horizontal="center" vertical="center"/>
      <protection locked="0"/>
    </xf>
    <xf numFmtId="0" fontId="26" fillId="15" borderId="68" xfId="0" applyFont="1" applyFill="1" applyBorder="1" applyAlignment="1" applyProtection="1">
      <alignment horizontal="center" vertical="center"/>
      <protection locked="0"/>
    </xf>
    <xf numFmtId="0" fontId="26" fillId="15" borderId="69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Alignment="1">
      <alignment horizontal="center"/>
    </xf>
    <xf numFmtId="0" fontId="11" fillId="2" borderId="0" xfId="0" applyFont="1" applyFill="1" applyAlignment="1">
      <alignment horizontal="right" vertical="center"/>
    </xf>
    <xf numFmtId="49" fontId="11" fillId="2" borderId="0" xfId="0" applyNumberFormat="1" applyFont="1" applyFill="1" applyAlignment="1">
      <alignment horizontal="right" vertical="center"/>
    </xf>
    <xf numFmtId="49" fontId="8" fillId="2" borderId="0" xfId="0" applyNumberFormat="1" applyFont="1" applyFill="1" applyBorder="1" applyAlignment="1">
      <alignment horizontal="right" vertical="center" readingOrder="2"/>
    </xf>
    <xf numFmtId="49" fontId="30" fillId="2" borderId="0" xfId="0" applyNumberFormat="1" applyFont="1" applyFill="1" applyBorder="1" applyAlignment="1">
      <alignment horizontal="right" vertical="center" wrapText="1" readingOrder="2"/>
    </xf>
    <xf numFmtId="0" fontId="11" fillId="2" borderId="0" xfId="0" applyFont="1" applyFill="1" applyBorder="1" applyAlignment="1">
      <alignment horizontal="right" vertical="center" wrapText="1"/>
    </xf>
    <xf numFmtId="49" fontId="16" fillId="2" borderId="0" xfId="0" applyNumberFormat="1" applyFont="1" applyFill="1" applyBorder="1" applyAlignment="1">
      <alignment horizontal="left" vertical="center" wrapText="1"/>
    </xf>
    <xf numFmtId="49" fontId="16" fillId="2" borderId="0" xfId="0" applyNumberFormat="1" applyFont="1" applyFill="1" applyBorder="1" applyAlignment="1">
      <alignment horizontal="right" vertical="center" wrapText="1"/>
    </xf>
    <xf numFmtId="49" fontId="11" fillId="2" borderId="0" xfId="0" applyNumberFormat="1" applyFont="1" applyFill="1" applyAlignment="1">
      <alignment horizontal="right" vertical="center" readingOrder="2"/>
    </xf>
    <xf numFmtId="0" fontId="7" fillId="0" borderId="21" xfId="0" applyFont="1" applyFill="1" applyBorder="1" applyAlignment="1">
      <alignment horizontal="right" vertical="center" indent="1"/>
    </xf>
    <xf numFmtId="0" fontId="21" fillId="2" borderId="0" xfId="0" applyFont="1" applyFill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22" fillId="2" borderId="25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right" vertical="center" indent="1"/>
    </xf>
    <xf numFmtId="0" fontId="7" fillId="0" borderId="22" xfId="0" applyFont="1" applyFill="1" applyBorder="1" applyAlignment="1">
      <alignment horizontal="right" vertical="center" wrapText="1" indent="1"/>
    </xf>
    <xf numFmtId="0" fontId="7" fillId="0" borderId="22" xfId="0" applyFont="1" applyFill="1" applyBorder="1" applyAlignment="1">
      <alignment horizontal="right" vertical="center" indent="1"/>
    </xf>
    <xf numFmtId="0" fontId="7" fillId="0" borderId="21" xfId="0" applyFont="1" applyFill="1" applyBorder="1" applyAlignment="1">
      <alignment horizontal="right" vertical="center" wrapText="1" indent="1"/>
    </xf>
    <xf numFmtId="0" fontId="13" fillId="2" borderId="0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right" vertical="center" wrapText="1"/>
    </xf>
    <xf numFmtId="49" fontId="11" fillId="2" borderId="0" xfId="0" applyNumberFormat="1" applyFont="1" applyFill="1" applyAlignment="1">
      <alignment horizontal="center" vertical="center"/>
    </xf>
    <xf numFmtId="1" fontId="22" fillId="2" borderId="25" xfId="0" applyNumberFormat="1" applyFont="1" applyFill="1" applyBorder="1" applyAlignment="1">
      <alignment horizontal="center" vertical="center" wrapText="1"/>
    </xf>
    <xf numFmtId="1" fontId="22" fillId="2" borderId="27" xfId="0" applyNumberFormat="1" applyFont="1" applyFill="1" applyBorder="1" applyAlignment="1">
      <alignment horizontal="center" vertical="center" wrapText="1"/>
    </xf>
    <xf numFmtId="1" fontId="22" fillId="2" borderId="24" xfId="0" applyNumberFormat="1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right" vertical="center" indent="1"/>
    </xf>
    <xf numFmtId="1" fontId="22" fillId="2" borderId="0" xfId="0" applyNumberFormat="1" applyFont="1" applyFill="1" applyBorder="1" applyAlignment="1">
      <alignment horizontal="center" vertical="center" wrapText="1"/>
    </xf>
    <xf numFmtId="0" fontId="10" fillId="2" borderId="85" xfId="0" applyFont="1" applyFill="1" applyBorder="1" applyAlignment="1">
      <alignment horizontal="center" vertical="center" wrapText="1"/>
    </xf>
    <xf numFmtId="0" fontId="10" fillId="2" borderId="86" xfId="0" applyFont="1" applyFill="1" applyBorder="1" applyAlignment="1">
      <alignment horizontal="center" vertical="center" wrapText="1"/>
    </xf>
    <xf numFmtId="0" fontId="10" fillId="2" borderId="8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right" vertical="center" indent="1"/>
    </xf>
    <xf numFmtId="0" fontId="7" fillId="0" borderId="24" xfId="0" applyFont="1" applyFill="1" applyBorder="1" applyAlignment="1">
      <alignment horizontal="right" vertical="center" inden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center" vertical="center"/>
    </xf>
    <xf numFmtId="1" fontId="7" fillId="2" borderId="4" xfId="0" applyNumberFormat="1" applyFont="1" applyFill="1" applyBorder="1" applyAlignment="1">
      <alignment horizontal="center" vertical="center" textRotation="90" wrapText="1"/>
    </xf>
    <xf numFmtId="1" fontId="7" fillId="2" borderId="6" xfId="0" applyNumberFormat="1" applyFont="1" applyFill="1" applyBorder="1" applyAlignment="1">
      <alignment horizontal="center" vertical="center" textRotation="90" wrapText="1"/>
    </xf>
    <xf numFmtId="1" fontId="7" fillId="2" borderId="7" xfId="0" applyNumberFormat="1" applyFont="1" applyFill="1" applyBorder="1" applyAlignment="1">
      <alignment horizontal="center" vertical="center" textRotation="90" wrapText="1"/>
    </xf>
    <xf numFmtId="49" fontId="13" fillId="2" borderId="0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right" vertical="center"/>
    </xf>
    <xf numFmtId="0" fontId="7" fillId="2" borderId="27" xfId="0" applyFont="1" applyFill="1" applyBorder="1" applyAlignment="1">
      <alignment horizontal="right" vertical="center"/>
    </xf>
    <xf numFmtId="0" fontId="7" fillId="2" borderId="24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center" vertical="center"/>
    </xf>
    <xf numFmtId="1" fontId="7" fillId="2" borderId="29" xfId="0" applyNumberFormat="1" applyFont="1" applyFill="1" applyBorder="1" applyAlignment="1">
      <alignment horizontal="center" vertical="center" wrapText="1"/>
    </xf>
    <xf numFmtId="1" fontId="7" fillId="2" borderId="8" xfId="0" applyNumberFormat="1" applyFont="1" applyFill="1" applyBorder="1" applyAlignment="1">
      <alignment horizontal="center" vertical="center" wrapText="1"/>
    </xf>
    <xf numFmtId="49" fontId="24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0" fontId="8" fillId="2" borderId="26" xfId="0" applyFont="1" applyFill="1" applyBorder="1" applyAlignment="1">
      <alignment horizontal="right" vertical="center" indent="1"/>
    </xf>
    <xf numFmtId="0" fontId="7" fillId="2" borderId="19" xfId="0" applyFont="1" applyFill="1" applyBorder="1" applyAlignment="1">
      <alignment horizontal="right" vertical="center" indent="1"/>
    </xf>
    <xf numFmtId="0" fontId="7" fillId="2" borderId="1" xfId="0" applyFont="1" applyFill="1" applyBorder="1" applyAlignment="1">
      <alignment horizontal="right" vertical="center" indent="1"/>
    </xf>
    <xf numFmtId="1" fontId="22" fillId="2" borderId="23" xfId="0" applyNumberFormat="1" applyFont="1" applyFill="1" applyBorder="1" applyAlignment="1">
      <alignment horizontal="center" vertical="center" wrapText="1"/>
    </xf>
    <xf numFmtId="1" fontId="22" fillId="2" borderId="3" xfId="0" applyNumberFormat="1" applyFont="1" applyFill="1" applyBorder="1" applyAlignment="1">
      <alignment horizontal="center" vertical="center" wrapText="1"/>
    </xf>
    <xf numFmtId="1" fontId="22" fillId="2" borderId="28" xfId="0" applyNumberFormat="1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8" fillId="2" borderId="20" xfId="0" applyFont="1" applyFill="1" applyBorder="1" applyAlignment="1">
      <alignment horizontal="center" vertical="top" wrapText="1"/>
    </xf>
    <xf numFmtId="0" fontId="22" fillId="2" borderId="25" xfId="0" applyFont="1" applyFill="1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right" vertical="center" indent="1"/>
    </xf>
    <xf numFmtId="1" fontId="8" fillId="2" borderId="27" xfId="0" applyNumberFormat="1" applyFont="1" applyFill="1" applyBorder="1" applyAlignment="1">
      <alignment horizontal="right" vertical="center" wrapText="1"/>
    </xf>
    <xf numFmtId="1" fontId="8" fillId="2" borderId="24" xfId="0" applyNumberFormat="1" applyFont="1" applyFill="1" applyBorder="1" applyAlignment="1">
      <alignment horizontal="right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right" vertical="center" indent="1"/>
    </xf>
    <xf numFmtId="0" fontId="8" fillId="2" borderId="88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wrapText="1" indent="1"/>
    </xf>
    <xf numFmtId="1" fontId="41" fillId="2" borderId="25" xfId="0" applyNumberFormat="1" applyFont="1" applyFill="1" applyBorder="1" applyAlignment="1">
      <alignment horizontal="center" vertical="center" wrapText="1"/>
    </xf>
    <xf numFmtId="1" fontId="41" fillId="2" borderId="27" xfId="0" applyNumberFormat="1" applyFont="1" applyFill="1" applyBorder="1" applyAlignment="1">
      <alignment horizontal="center" vertical="center" wrapText="1"/>
    </xf>
    <xf numFmtId="1" fontId="41" fillId="2" borderId="24" xfId="0" applyNumberFormat="1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right" vertical="center" wrapText="1" indent="1"/>
    </xf>
    <xf numFmtId="0" fontId="8" fillId="2" borderId="0" xfId="0" applyFont="1" applyFill="1" applyBorder="1" applyAlignment="1">
      <alignment horizontal="right" vertical="center" indent="1"/>
    </xf>
    <xf numFmtId="0" fontId="18" fillId="2" borderId="85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right" vertical="center" wrapText="1"/>
    </xf>
    <xf numFmtId="0" fontId="1" fillId="2" borderId="34" xfId="0" applyFont="1" applyFill="1" applyBorder="1" applyAlignment="1">
      <alignment horizontal="right" vertical="center" wrapText="1"/>
    </xf>
    <xf numFmtId="1" fontId="22" fillId="2" borderId="29" xfId="0" applyNumberFormat="1" applyFont="1" applyFill="1" applyBorder="1" applyAlignment="1">
      <alignment horizontal="center" vertical="center" textRotation="90" wrapText="1"/>
    </xf>
    <xf numFmtId="1" fontId="22" fillId="2" borderId="8" xfId="0" applyNumberFormat="1" applyFont="1" applyFill="1" applyBorder="1" applyAlignment="1">
      <alignment horizontal="center" vertical="center" textRotation="90" wrapText="1"/>
    </xf>
    <xf numFmtId="1" fontId="22" fillId="2" borderId="41" xfId="0" applyNumberFormat="1" applyFont="1" applyFill="1" applyBorder="1" applyAlignment="1">
      <alignment horizontal="center" vertical="center" textRotation="90" wrapText="1"/>
    </xf>
    <xf numFmtId="1" fontId="7" fillId="2" borderId="4" xfId="0" applyNumberFormat="1" applyFont="1" applyFill="1" applyBorder="1" applyAlignment="1">
      <alignment horizontal="center" vertical="center" wrapText="1"/>
    </xf>
    <xf numFmtId="1" fontId="7" fillId="2" borderId="6" xfId="0" applyNumberFormat="1" applyFont="1" applyFill="1" applyBorder="1" applyAlignment="1">
      <alignment horizontal="center" vertical="center" wrapText="1"/>
    </xf>
    <xf numFmtId="1" fontId="7" fillId="2" borderId="7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24" fillId="2" borderId="0" xfId="0" applyFont="1" applyFill="1" applyAlignment="1">
      <alignment horizontal="center" vertical="center"/>
    </xf>
    <xf numFmtId="0" fontId="8" fillId="2" borderId="29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41" xfId="0" applyFont="1" applyFill="1" applyBorder="1" applyAlignment="1">
      <alignment horizontal="center" vertical="center" textRotation="90" wrapText="1"/>
    </xf>
    <xf numFmtId="1" fontId="7" fillId="2" borderId="4" xfId="0" applyNumberFormat="1" applyFont="1" applyFill="1" applyBorder="1" applyAlignment="1">
      <alignment horizontal="center" vertical="top" wrapText="1"/>
    </xf>
    <xf numFmtId="1" fontId="7" fillId="2" borderId="6" xfId="0" applyNumberFormat="1" applyFont="1" applyFill="1" applyBorder="1" applyAlignment="1">
      <alignment horizontal="center" vertical="top" wrapText="1"/>
    </xf>
    <xf numFmtId="1" fontId="7" fillId="2" borderId="7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15" fillId="2" borderId="29" xfId="0" applyFont="1" applyFill="1" applyBorder="1" applyAlignment="1">
      <alignment horizontal="right" vertical="center" indent="1"/>
    </xf>
    <xf numFmtId="0" fontId="15" fillId="2" borderId="5" xfId="0" applyFont="1" applyFill="1" applyBorder="1" applyAlignment="1">
      <alignment horizontal="right" vertical="center" indent="1"/>
    </xf>
    <xf numFmtId="0" fontId="15" fillId="2" borderId="26" xfId="0" applyFont="1" applyFill="1" applyBorder="1" applyAlignment="1">
      <alignment horizontal="right" vertical="center" indent="1"/>
    </xf>
    <xf numFmtId="0" fontId="7" fillId="2" borderId="0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right" vertical="center" wrapText="1"/>
    </xf>
    <xf numFmtId="0" fontId="8" fillId="2" borderId="29" xfId="0" applyFont="1" applyFill="1" applyBorder="1" applyAlignment="1">
      <alignment horizontal="right" vertical="center" indent="1"/>
    </xf>
    <xf numFmtId="0" fontId="1" fillId="2" borderId="30" xfId="0" applyFont="1" applyFill="1" applyBorder="1" applyAlignment="1">
      <alignment horizontal="right" vertical="center" indent="1"/>
    </xf>
    <xf numFmtId="0" fontId="1" fillId="2" borderId="31" xfId="0" applyFont="1" applyFill="1" applyBorder="1" applyAlignment="1">
      <alignment horizontal="right" vertical="center" indent="1"/>
    </xf>
    <xf numFmtId="0" fontId="1" fillId="2" borderId="32" xfId="0" applyFont="1" applyFill="1" applyBorder="1" applyAlignment="1">
      <alignment horizontal="right" vertical="center" indent="1"/>
    </xf>
    <xf numFmtId="0" fontId="1" fillId="2" borderId="36" xfId="0" applyFont="1" applyFill="1" applyBorder="1" applyAlignment="1">
      <alignment horizontal="right" vertical="center" indent="1"/>
    </xf>
    <xf numFmtId="0" fontId="1" fillId="2" borderId="37" xfId="0" applyFont="1" applyFill="1" applyBorder="1" applyAlignment="1">
      <alignment horizontal="right" vertical="center" indent="1"/>
    </xf>
    <xf numFmtId="0" fontId="1" fillId="2" borderId="38" xfId="0" applyFont="1" applyFill="1" applyBorder="1" applyAlignment="1">
      <alignment horizontal="right" vertical="center" indent="1"/>
    </xf>
    <xf numFmtId="1" fontId="7" fillId="0" borderId="4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right" vertical="center" indent="1"/>
    </xf>
    <xf numFmtId="0" fontId="1" fillId="2" borderId="34" xfId="0" applyFont="1" applyFill="1" applyBorder="1" applyAlignment="1">
      <alignment horizontal="right" vertical="center" indent="1"/>
    </xf>
    <xf numFmtId="0" fontId="1" fillId="2" borderId="35" xfId="0" applyFont="1" applyFill="1" applyBorder="1" applyAlignment="1">
      <alignment horizontal="right" vertical="center" indent="1"/>
    </xf>
    <xf numFmtId="0" fontId="1" fillId="2" borderId="90" xfId="0" applyFont="1" applyFill="1" applyBorder="1" applyAlignment="1">
      <alignment horizontal="right" vertical="center" wrapText="1"/>
    </xf>
    <xf numFmtId="0" fontId="1" fillId="2" borderId="37" xfId="0" applyFont="1" applyFill="1" applyBorder="1" applyAlignment="1">
      <alignment horizontal="right" vertical="center" wrapText="1"/>
    </xf>
    <xf numFmtId="0" fontId="1" fillId="2" borderId="91" xfId="0" applyFont="1" applyFill="1" applyBorder="1" applyAlignment="1">
      <alignment horizontal="right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right" vertical="center" indent="1"/>
    </xf>
    <xf numFmtId="0" fontId="8" fillId="2" borderId="40" xfId="0" applyFont="1" applyFill="1" applyBorder="1" applyAlignment="1">
      <alignment horizontal="right" vertical="center" indent="1"/>
    </xf>
    <xf numFmtId="0" fontId="8" fillId="2" borderId="89" xfId="0" applyFont="1" applyFill="1" applyBorder="1" applyAlignment="1">
      <alignment horizontal="right" vertical="center" inden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horizontal="right" vertical="center" wrapText="1" indent="2"/>
    </xf>
    <xf numFmtId="1" fontId="22" fillId="2" borderId="41" xfId="0" applyNumberFormat="1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textRotation="90" wrapText="1"/>
    </xf>
    <xf numFmtId="0" fontId="8" fillId="2" borderId="23" xfId="0" applyFont="1" applyFill="1" applyBorder="1" applyAlignment="1">
      <alignment horizontal="center" vertical="center" textRotation="90" wrapText="1"/>
    </xf>
    <xf numFmtId="1" fontId="22" fillId="2" borderId="25" xfId="0" applyNumberFormat="1" applyFont="1" applyFill="1" applyBorder="1" applyAlignment="1">
      <alignment horizontal="center" vertical="center"/>
    </xf>
    <xf numFmtId="1" fontId="22" fillId="2" borderId="27" xfId="0" applyNumberFormat="1" applyFont="1" applyFill="1" applyBorder="1" applyAlignment="1">
      <alignment horizontal="center" vertical="center"/>
    </xf>
    <xf numFmtId="1" fontId="22" fillId="2" borderId="24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right" vertical="center" wrapText="1" indent="1"/>
    </xf>
    <xf numFmtId="0" fontId="1" fillId="2" borderId="34" xfId="0" applyFont="1" applyFill="1" applyBorder="1" applyAlignment="1">
      <alignment horizontal="right" vertical="center" wrapText="1" indent="1"/>
    </xf>
    <xf numFmtId="0" fontId="1" fillId="2" borderId="35" xfId="0" applyFont="1" applyFill="1" applyBorder="1" applyAlignment="1">
      <alignment horizontal="right" vertical="center" wrapText="1" indent="1"/>
    </xf>
    <xf numFmtId="0" fontId="1" fillId="2" borderId="48" xfId="0" applyFont="1" applyFill="1" applyBorder="1" applyAlignment="1">
      <alignment horizontal="right" vertical="center" indent="1"/>
    </xf>
    <xf numFmtId="0" fontId="1" fillId="2" borderId="8" xfId="0" applyFont="1" applyFill="1" applyBorder="1" applyAlignment="1">
      <alignment horizontal="right" vertical="center" indent="1"/>
    </xf>
    <xf numFmtId="0" fontId="1" fillId="2" borderId="0" xfId="0" applyFont="1" applyFill="1" applyBorder="1" applyAlignment="1">
      <alignment horizontal="right" vertical="center" indent="1"/>
    </xf>
    <xf numFmtId="0" fontId="1" fillId="2" borderId="23" xfId="0" applyFont="1" applyFill="1" applyBorder="1" applyAlignment="1">
      <alignment horizontal="right" vertical="center" indent="1"/>
    </xf>
    <xf numFmtId="0" fontId="22" fillId="2" borderId="6" xfId="0" applyFont="1" applyFill="1" applyBorder="1" applyAlignment="1">
      <alignment horizontal="center" vertical="center" textRotation="90" wrapText="1"/>
    </xf>
    <xf numFmtId="0" fontId="22" fillId="2" borderId="7" xfId="0" applyFont="1" applyFill="1" applyBorder="1" applyAlignment="1">
      <alignment horizontal="center" vertical="center" textRotation="90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right" vertical="center" inden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10" fillId="2" borderId="86" xfId="0" applyFont="1" applyFill="1" applyBorder="1" applyAlignment="1">
      <alignment horizontal="right" vertical="center" wrapText="1" indent="2"/>
    </xf>
    <xf numFmtId="0" fontId="5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right" vertical="center" wrapText="1" indent="2"/>
    </xf>
    <xf numFmtId="0" fontId="8" fillId="0" borderId="26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30" fillId="10" borderId="0" xfId="0" applyFont="1" applyFill="1" applyBorder="1" applyAlignment="1">
      <alignment horizontal="right" vertical="center" wrapText="1"/>
    </xf>
    <xf numFmtId="0" fontId="30" fillId="10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vertical="center" wrapText="1" readingOrder="2"/>
    </xf>
    <xf numFmtId="168" fontId="22" fillId="2" borderId="0" xfId="0" applyNumberFormat="1" applyFont="1" applyFill="1" applyBorder="1" applyAlignment="1">
      <alignment horizontal="right" vertical="center" readingOrder="2"/>
    </xf>
    <xf numFmtId="172" fontId="7" fillId="2" borderId="0" xfId="0" applyNumberFormat="1" applyFont="1" applyFill="1" applyBorder="1" applyAlignment="1">
      <alignment horizontal="right" vertical="center"/>
    </xf>
    <xf numFmtId="164" fontId="22" fillId="2" borderId="92" xfId="0" applyNumberFormat="1" applyFont="1" applyFill="1" applyBorder="1" applyAlignment="1">
      <alignment horizontal="center"/>
    </xf>
    <xf numFmtId="164" fontId="22" fillId="2" borderId="94" xfId="0" applyNumberFormat="1" applyFont="1" applyFill="1" applyBorder="1" applyAlignment="1">
      <alignment horizontal="center"/>
    </xf>
    <xf numFmtId="164" fontId="22" fillId="2" borderId="95" xfId="0" applyNumberFormat="1" applyFont="1" applyFill="1" applyBorder="1" applyAlignment="1">
      <alignment horizontal="center"/>
    </xf>
    <xf numFmtId="164" fontId="22" fillId="2" borderId="97" xfId="0" applyNumberFormat="1" applyFont="1" applyFill="1" applyBorder="1" applyAlignment="1">
      <alignment horizontal="center"/>
    </xf>
    <xf numFmtId="49" fontId="7" fillId="2" borderId="95" xfId="0" applyNumberFormat="1" applyFont="1" applyFill="1" applyBorder="1" applyAlignment="1">
      <alignment horizontal="right" vertical="center" wrapText="1" indent="2" readingOrder="2"/>
    </xf>
    <xf numFmtId="49" fontId="7" fillId="2" borderId="96" xfId="0" applyNumberFormat="1" applyFont="1" applyFill="1" applyBorder="1" applyAlignment="1">
      <alignment horizontal="right" vertical="center" wrapText="1" indent="2" readingOrder="2"/>
    </xf>
    <xf numFmtId="49" fontId="7" fillId="2" borderId="97" xfId="0" applyNumberFormat="1" applyFont="1" applyFill="1" applyBorder="1" applyAlignment="1">
      <alignment horizontal="right" vertical="center" wrapText="1" indent="2" readingOrder="2"/>
    </xf>
    <xf numFmtId="49" fontId="7" fillId="2" borderId="92" xfId="0" applyNumberFormat="1" applyFont="1" applyFill="1" applyBorder="1" applyAlignment="1">
      <alignment horizontal="right" vertical="center" indent="2" readingOrder="2"/>
    </xf>
    <xf numFmtId="49" fontId="7" fillId="2" borderId="93" xfId="0" applyNumberFormat="1" applyFont="1" applyFill="1" applyBorder="1" applyAlignment="1">
      <alignment horizontal="right" vertical="center" indent="2" readingOrder="2"/>
    </xf>
    <xf numFmtId="49" fontId="7" fillId="2" borderId="94" xfId="0" applyNumberFormat="1" applyFont="1" applyFill="1" applyBorder="1" applyAlignment="1">
      <alignment horizontal="right" vertical="center" indent="2" readingOrder="2"/>
    </xf>
    <xf numFmtId="49" fontId="22" fillId="2" borderId="29" xfId="0" applyNumberFormat="1" applyFont="1" applyFill="1" applyBorder="1" applyAlignment="1">
      <alignment horizontal="center" vertical="center" wrapText="1"/>
    </xf>
    <xf numFmtId="49" fontId="22" fillId="2" borderId="26" xfId="0" applyNumberFormat="1" applyFont="1" applyFill="1" applyBorder="1" applyAlignment="1">
      <alignment horizontal="center" vertical="center" wrapText="1"/>
    </xf>
    <xf numFmtId="49" fontId="22" fillId="2" borderId="8" xfId="0" applyNumberFormat="1" applyFont="1" applyFill="1" applyBorder="1" applyAlignment="1">
      <alignment horizontal="center" vertical="center" wrapText="1"/>
    </xf>
    <xf numFmtId="49" fontId="22" fillId="2" borderId="23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readingOrder="2"/>
    </xf>
    <xf numFmtId="164" fontId="22" fillId="2" borderId="25" xfId="0" applyNumberFormat="1" applyFont="1" applyFill="1" applyBorder="1" applyAlignment="1">
      <alignment horizontal="center" vertical="center"/>
    </xf>
    <xf numFmtId="164" fontId="22" fillId="2" borderId="24" xfId="0" applyNumberFormat="1" applyFont="1" applyFill="1" applyBorder="1" applyAlignment="1">
      <alignment horizontal="center" vertical="center"/>
    </xf>
    <xf numFmtId="49" fontId="22" fillId="2" borderId="25" xfId="0" applyNumberFormat="1" applyFont="1" applyFill="1" applyBorder="1" applyAlignment="1">
      <alignment horizontal="center" vertical="center"/>
    </xf>
    <xf numFmtId="49" fontId="22" fillId="2" borderId="27" xfId="0" applyNumberFormat="1" applyFont="1" applyFill="1" applyBorder="1" applyAlignment="1">
      <alignment horizontal="center" vertical="center"/>
    </xf>
    <xf numFmtId="49" fontId="22" fillId="2" borderId="24" xfId="0" applyNumberFormat="1" applyFont="1" applyFill="1" applyBorder="1" applyAlignment="1">
      <alignment horizontal="center" vertical="center"/>
    </xf>
    <xf numFmtId="49" fontId="22" fillId="2" borderId="41" xfId="0" applyNumberFormat="1" applyFont="1" applyFill="1" applyBorder="1" applyAlignment="1">
      <alignment horizontal="center" vertical="center" wrapText="1"/>
    </xf>
    <xf numFmtId="49" fontId="22" fillId="2" borderId="28" xfId="0" applyNumberFormat="1" applyFont="1" applyFill="1" applyBorder="1" applyAlignment="1">
      <alignment horizontal="center" vertical="center" wrapText="1"/>
    </xf>
    <xf numFmtId="49" fontId="7" fillId="2" borderId="98" xfId="0" applyNumberFormat="1" applyFont="1" applyFill="1" applyBorder="1" applyAlignment="1">
      <alignment horizontal="right" vertical="center" wrapText="1" indent="2" readingOrder="2"/>
    </xf>
    <xf numFmtId="49" fontId="7" fillId="2" borderId="99" xfId="0" applyNumberFormat="1" applyFont="1" applyFill="1" applyBorder="1" applyAlignment="1">
      <alignment horizontal="right" vertical="center" wrapText="1" indent="2" readingOrder="2"/>
    </xf>
    <xf numFmtId="49" fontId="7" fillId="2" borderId="62" xfId="0" applyNumberFormat="1" applyFont="1" applyFill="1" applyBorder="1" applyAlignment="1">
      <alignment horizontal="right" vertical="center" wrapText="1" indent="2" readingOrder="2"/>
    </xf>
    <xf numFmtId="0" fontId="40" fillId="17" borderId="29" xfId="0" applyFont="1" applyFill="1" applyBorder="1" applyAlignment="1">
      <alignment horizontal="left" vertical="center"/>
    </xf>
    <xf numFmtId="0" fontId="40" fillId="17" borderId="5" xfId="0" applyFont="1" applyFill="1" applyBorder="1" applyAlignment="1">
      <alignment horizontal="left" vertical="center"/>
    </xf>
    <xf numFmtId="0" fontId="40" fillId="17" borderId="41" xfId="0" applyFont="1" applyFill="1" applyBorder="1" applyAlignment="1">
      <alignment horizontal="left" vertical="center"/>
    </xf>
    <xf numFmtId="0" fontId="40" fillId="17" borderId="3" xfId="0" applyFont="1" applyFill="1" applyBorder="1" applyAlignment="1">
      <alignment horizontal="left" vertical="center"/>
    </xf>
    <xf numFmtId="1" fontId="40" fillId="17" borderId="5" xfId="0" applyNumberFormat="1" applyFont="1" applyFill="1" applyBorder="1" applyAlignment="1">
      <alignment horizontal="right" vertical="center"/>
    </xf>
    <xf numFmtId="1" fontId="40" fillId="17" borderId="3" xfId="0" applyNumberFormat="1" applyFont="1" applyFill="1" applyBorder="1" applyAlignment="1">
      <alignment horizontal="right" vertical="center"/>
    </xf>
    <xf numFmtId="0" fontId="56" fillId="10" borderId="12" xfId="6" applyFont="1" applyFill="1" applyBorder="1" applyAlignment="1">
      <alignment horizontal="center"/>
    </xf>
    <xf numFmtId="0" fontId="54" fillId="0" borderId="12" xfId="6" applyFont="1" applyBorder="1" applyAlignment="1">
      <alignment horizontal="right"/>
    </xf>
    <xf numFmtId="0" fontId="54" fillId="0" borderId="12" xfId="6" applyFont="1" applyBorder="1" applyAlignment="1">
      <alignment horizontal="right" wrapText="1"/>
    </xf>
    <xf numFmtId="1" fontId="9" fillId="19" borderId="12" xfId="0" applyNumberFormat="1" applyFont="1" applyFill="1" applyBorder="1" applyAlignment="1">
      <alignment horizontal="center" vertical="center" wrapText="1"/>
    </xf>
    <xf numFmtId="0" fontId="56" fillId="10" borderId="59" xfId="6" applyFont="1" applyFill="1" applyBorder="1" applyAlignment="1">
      <alignment horizontal="center"/>
    </xf>
    <xf numFmtId="0" fontId="56" fillId="10" borderId="71" xfId="6" applyFont="1" applyFill="1" applyBorder="1" applyAlignment="1">
      <alignment horizontal="center"/>
    </xf>
    <xf numFmtId="0" fontId="50" fillId="0" borderId="0" xfId="6" applyFont="1" applyAlignment="1">
      <alignment horizontal="center"/>
    </xf>
    <xf numFmtId="0" fontId="52" fillId="0" borderId="0" xfId="6" applyFont="1" applyAlignment="1">
      <alignment horizontal="center" vertical="center"/>
    </xf>
    <xf numFmtId="0" fontId="89" fillId="0" borderId="12" xfId="6" applyFont="1" applyFill="1" applyBorder="1" applyAlignment="1">
      <alignment horizontal="center"/>
    </xf>
    <xf numFmtId="0" fontId="90" fillId="0" borderId="12" xfId="6" applyFont="1" applyBorder="1" applyAlignment="1">
      <alignment horizontal="center" vertical="center" textRotation="90"/>
    </xf>
    <xf numFmtId="0" fontId="51" fillId="0" borderId="12" xfId="6" applyFont="1" applyBorder="1" applyAlignment="1">
      <alignment horizontal="center"/>
    </xf>
    <xf numFmtId="0" fontId="53" fillId="0" borderId="53" xfId="6" applyFont="1" applyFill="1" applyBorder="1" applyAlignment="1">
      <alignment horizontal="center" vertical="center"/>
    </xf>
    <xf numFmtId="0" fontId="53" fillId="0" borderId="100" xfId="6" applyFont="1" applyFill="1" applyBorder="1" applyAlignment="1">
      <alignment horizontal="center" vertical="center"/>
    </xf>
    <xf numFmtId="0" fontId="101" fillId="0" borderId="0" xfId="0" applyFont="1" applyAlignment="1">
      <alignment horizontal="right"/>
    </xf>
    <xf numFmtId="0" fontId="70" fillId="0" borderId="0" xfId="6" applyFont="1" applyAlignment="1">
      <alignment horizontal="right"/>
    </xf>
    <xf numFmtId="2" fontId="76" fillId="0" borderId="0" xfId="6" applyNumberFormat="1" applyFont="1" applyAlignment="1">
      <alignment horizontal="right" readingOrder="2"/>
    </xf>
    <xf numFmtId="0" fontId="76" fillId="0" borderId="0" xfId="6" applyFont="1" applyAlignment="1">
      <alignment horizontal="right" readingOrder="2"/>
    </xf>
    <xf numFmtId="0" fontId="66" fillId="0" borderId="0" xfId="6" applyFont="1" applyAlignment="1">
      <alignment horizontal="center"/>
    </xf>
    <xf numFmtId="0" fontId="68" fillId="21" borderId="0" xfId="6" applyFont="1" applyFill="1" applyAlignment="1">
      <alignment horizontal="center"/>
    </xf>
    <xf numFmtId="0" fontId="69" fillId="0" borderId="0" xfId="6" applyFont="1" applyAlignment="1">
      <alignment horizontal="center"/>
    </xf>
    <xf numFmtId="0" fontId="70" fillId="0" borderId="0" xfId="6" applyFont="1" applyAlignment="1"/>
    <xf numFmtId="0" fontId="117" fillId="0" borderId="0" xfId="0" applyFont="1" applyAlignment="1">
      <alignment horizontal="center"/>
    </xf>
    <xf numFmtId="0" fontId="107" fillId="0" borderId="0" xfId="0" applyFont="1" applyAlignment="1">
      <alignment horizontal="center" vertical="center"/>
    </xf>
    <xf numFmtId="0" fontId="117" fillId="0" borderId="0" xfId="0" applyFont="1" applyAlignment="1">
      <alignment horizontal="right" vertical="center"/>
    </xf>
    <xf numFmtId="0" fontId="116" fillId="0" borderId="0" xfId="0" applyFont="1" applyAlignment="1">
      <alignment horizontal="right"/>
    </xf>
    <xf numFmtId="0" fontId="116" fillId="0" borderId="0" xfId="0" applyFont="1" applyAlignment="1">
      <alignment horizontal="center"/>
    </xf>
    <xf numFmtId="0" fontId="102" fillId="0" borderId="12" xfId="0" applyFont="1" applyFill="1" applyBorder="1" applyAlignment="1">
      <alignment horizontal="center" vertical="center"/>
    </xf>
    <xf numFmtId="0" fontId="102" fillId="0" borderId="12" xfId="0" applyFont="1" applyFill="1" applyBorder="1" applyAlignment="1">
      <alignment horizontal="center" vertical="center" wrapText="1"/>
    </xf>
    <xf numFmtId="0" fontId="102" fillId="0" borderId="0" xfId="0" applyFont="1" applyAlignment="1">
      <alignment horizontal="right" vertical="center"/>
    </xf>
    <xf numFmtId="0" fontId="114" fillId="0" borderId="0" xfId="0" applyFont="1" applyAlignment="1">
      <alignment horizontal="left"/>
    </xf>
    <xf numFmtId="14" fontId="115" fillId="0" borderId="0" xfId="0" applyNumberFormat="1" applyFont="1" applyAlignment="1">
      <alignment horizontal="right" readingOrder="2"/>
    </xf>
    <xf numFmtId="0" fontId="115" fillId="0" borderId="0" xfId="0" applyFont="1" applyAlignment="1">
      <alignment horizontal="right" readingOrder="2"/>
    </xf>
    <xf numFmtId="0" fontId="116" fillId="0" borderId="0" xfId="0" applyFont="1" applyAlignment="1">
      <alignment horizontal="left"/>
    </xf>
    <xf numFmtId="0" fontId="104" fillId="0" borderId="0" xfId="0" applyFont="1" applyAlignment="1">
      <alignment horizontal="center" vertical="center"/>
    </xf>
    <xf numFmtId="0" fontId="88" fillId="0" borderId="0" xfId="0" applyFont="1" applyFill="1" applyBorder="1" applyAlignment="1">
      <alignment horizontal="center" vertical="center" wrapText="1"/>
    </xf>
    <xf numFmtId="0" fontId="79" fillId="0" borderId="101" xfId="0" applyFont="1" applyFill="1" applyBorder="1" applyAlignment="1">
      <alignment horizontal="center" vertical="center" wrapText="1"/>
    </xf>
    <xf numFmtId="0" fontId="79" fillId="0" borderId="12" xfId="0" applyFont="1" applyFill="1" applyBorder="1" applyAlignment="1">
      <alignment horizontal="center" vertical="center" wrapText="1"/>
    </xf>
    <xf numFmtId="0" fontId="92" fillId="0" borderId="101" xfId="0" applyFont="1" applyFill="1" applyBorder="1" applyAlignment="1">
      <alignment horizontal="center" vertical="center" wrapText="1"/>
    </xf>
    <xf numFmtId="0" fontId="92" fillId="0" borderId="12" xfId="0" applyFont="1" applyFill="1" applyBorder="1" applyAlignment="1">
      <alignment horizontal="center" vertical="center" wrapText="1"/>
    </xf>
    <xf numFmtId="0" fontId="80" fillId="0" borderId="101" xfId="0" applyFont="1" applyFill="1" applyBorder="1" applyAlignment="1">
      <alignment horizontal="center" vertical="center" wrapText="1"/>
    </xf>
    <xf numFmtId="0" fontId="85" fillId="0" borderId="98" xfId="0" applyFont="1" applyFill="1" applyBorder="1" applyAlignment="1">
      <alignment horizontal="center" vertical="center" wrapText="1"/>
    </xf>
    <xf numFmtId="0" fontId="85" fillId="0" borderId="99" xfId="0" applyFont="1" applyFill="1" applyBorder="1" applyAlignment="1">
      <alignment horizontal="center" vertical="center" wrapText="1"/>
    </xf>
    <xf numFmtId="0" fontId="85" fillId="0" borderId="72" xfId="0" applyFont="1" applyFill="1" applyBorder="1" applyAlignment="1">
      <alignment horizontal="center" vertical="center" wrapText="1"/>
    </xf>
    <xf numFmtId="49" fontId="81" fillId="0" borderId="0" xfId="0" applyNumberFormat="1" applyFont="1" applyFill="1" applyBorder="1" applyAlignment="1">
      <alignment horizontal="center" vertical="center" wrapText="1"/>
    </xf>
    <xf numFmtId="0" fontId="79" fillId="0" borderId="74" xfId="0" applyFont="1" applyFill="1" applyBorder="1" applyAlignment="1">
      <alignment horizontal="center" vertical="center" wrapText="1"/>
    </xf>
    <xf numFmtId="0" fontId="79" fillId="0" borderId="103" xfId="0" applyFont="1" applyFill="1" applyBorder="1" applyAlignment="1">
      <alignment horizontal="center" vertical="center" wrapText="1"/>
    </xf>
    <xf numFmtId="0" fontId="100" fillId="0" borderId="0" xfId="0" applyFont="1" applyAlignment="1">
      <alignment horizontal="center" vertical="center"/>
    </xf>
    <xf numFmtId="0" fontId="105" fillId="0" borderId="0" xfId="0" applyFont="1" applyAlignment="1">
      <alignment horizontal="center" vertical="center"/>
    </xf>
    <xf numFmtId="0" fontId="97" fillId="0" borderId="12" xfId="0" applyFont="1" applyBorder="1" applyAlignment="1">
      <alignment horizontal="right" vertical="center"/>
    </xf>
    <xf numFmtId="0" fontId="78" fillId="0" borderId="0" xfId="0" applyFont="1" applyFill="1" applyBorder="1" applyAlignment="1">
      <alignment horizontal="center" vertical="center" wrapText="1"/>
    </xf>
    <xf numFmtId="0" fontId="79" fillId="0" borderId="102" xfId="0" applyFont="1" applyFill="1" applyBorder="1" applyAlignment="1">
      <alignment horizontal="center" vertical="center" wrapText="1"/>
    </xf>
    <xf numFmtId="0" fontId="79" fillId="0" borderId="60" xfId="0" applyFont="1" applyFill="1" applyBorder="1" applyAlignment="1">
      <alignment horizontal="center" vertical="center" wrapText="1"/>
    </xf>
  </cellXfs>
  <cellStyles count="11">
    <cellStyle name="Euro" xfId="1"/>
    <cellStyle name="Milliers 2" xfId="2"/>
    <cellStyle name="Milliers 3" xfId="3"/>
    <cellStyle name="Normal" xfId="0" builtinId="0"/>
    <cellStyle name="Normal 11" xfId="4"/>
    <cellStyle name="Normal 12" xfId="5"/>
    <cellStyle name="Normal 2" xfId="6"/>
    <cellStyle name="Normal 3" xfId="7"/>
    <cellStyle name="Normal 4" xfId="8"/>
    <cellStyle name="Normal_chiffr (2)" xfId="9"/>
    <cellStyle name="عادي_الوضعية الموقوف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calcChain" Target="calcChain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611038</xdr:colOff>
      <xdr:row>12</xdr:row>
      <xdr:rowOff>458277</xdr:rowOff>
    </xdr:from>
    <xdr:to>
      <xdr:col>8</xdr:col>
      <xdr:colOff>188703</xdr:colOff>
      <xdr:row>18</xdr:row>
      <xdr:rowOff>8986</xdr:rowOff>
    </xdr:to>
    <xdr:sp macro="" textlink="">
      <xdr:nvSpPr>
        <xdr:cNvPr id="2" name="Organigramme : Alternative 1"/>
        <xdr:cNvSpPr/>
      </xdr:nvSpPr>
      <xdr:spPr>
        <a:xfrm>
          <a:off x="12507708821" y="5768914"/>
          <a:ext cx="5571226" cy="1931959"/>
        </a:xfrm>
        <a:prstGeom prst="flowChartAlternateProcess">
          <a:avLst/>
        </a:prstGeom>
        <a:ln w="571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431321</xdr:colOff>
      <xdr:row>12</xdr:row>
      <xdr:rowOff>485235</xdr:rowOff>
    </xdr:from>
    <xdr:to>
      <xdr:col>7</xdr:col>
      <xdr:colOff>548139</xdr:colOff>
      <xdr:row>17</xdr:row>
      <xdr:rowOff>278561</xdr:rowOff>
    </xdr:to>
    <xdr:sp macro="" textlink="">
      <xdr:nvSpPr>
        <xdr:cNvPr id="3" name="ZoneTexte 2"/>
        <xdr:cNvSpPr txBox="1"/>
      </xdr:nvSpPr>
      <xdr:spPr>
        <a:xfrm>
          <a:off x="12508337828" y="5795872"/>
          <a:ext cx="4340167" cy="17971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1"/>
          <a:r>
            <a:rPr lang="ar-DZ" sz="3200" b="1" baseline="0"/>
            <a:t>مشروع ميزانية المؤسسات</a:t>
          </a:r>
        </a:p>
        <a:p>
          <a:pPr algn="ctr" rtl="1"/>
          <a:r>
            <a:rPr lang="ar-DZ" sz="3200" b="1" baseline="0"/>
            <a:t>التعليمية</a:t>
          </a:r>
        </a:p>
        <a:p>
          <a:pPr algn="ctr" rtl="1"/>
          <a:r>
            <a:rPr lang="ar-DZ" sz="2400" b="1" baseline="0"/>
            <a:t>(حسب الطبيعة الإقتصادية للنفقة )</a:t>
          </a:r>
        </a:p>
        <a:p>
          <a:pPr algn="ctr" rtl="1"/>
          <a:r>
            <a:rPr lang="ar-DZ" sz="2400" b="1" baseline="0"/>
            <a:t> ( المتوسطة والثانوية 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5</xdr:row>
      <xdr:rowOff>0</xdr:rowOff>
    </xdr:from>
    <xdr:to>
      <xdr:col>9</xdr:col>
      <xdr:colOff>21812</xdr:colOff>
      <xdr:row>5</xdr:row>
      <xdr:rowOff>1588</xdr:rowOff>
    </xdr:to>
    <xdr:cxnSp macro="">
      <xdr:nvCxnSpPr>
        <xdr:cNvPr id="6" name="Connecteur droit 5"/>
        <xdr:cNvCxnSpPr/>
      </xdr:nvCxnSpPr>
      <xdr:spPr>
        <a:xfrm>
          <a:off x="216624013" y="2286000"/>
          <a:ext cx="2653393" cy="1588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0</xdr:rowOff>
    </xdr:from>
    <xdr:to>
      <xdr:col>8</xdr:col>
      <xdr:colOff>695374</xdr:colOff>
      <xdr:row>23</xdr:row>
      <xdr:rowOff>0</xdr:rowOff>
    </xdr:to>
    <xdr:sp macro="" textlink="">
      <xdr:nvSpPr>
        <xdr:cNvPr id="2" name="Organigramme : Alternative 1"/>
        <xdr:cNvSpPr/>
      </xdr:nvSpPr>
      <xdr:spPr>
        <a:xfrm>
          <a:off x="12477816675" y="3533775"/>
          <a:ext cx="5619750" cy="6038850"/>
        </a:xfrm>
        <a:prstGeom prst="flowChartAlternateProcess">
          <a:avLst/>
        </a:prstGeom>
        <a:ln w="571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285751</xdr:colOff>
      <xdr:row>12</xdr:row>
      <xdr:rowOff>0</xdr:rowOff>
    </xdr:from>
    <xdr:to>
      <xdr:col>8</xdr:col>
      <xdr:colOff>457229</xdr:colOff>
      <xdr:row>22</xdr:row>
      <xdr:rowOff>47625</xdr:rowOff>
    </xdr:to>
    <xdr:sp macro="" textlink="">
      <xdr:nvSpPr>
        <xdr:cNvPr id="3" name="ZoneTexte 2"/>
        <xdr:cNvSpPr txBox="1"/>
      </xdr:nvSpPr>
      <xdr:spPr>
        <a:xfrm>
          <a:off x="12478054799" y="3933825"/>
          <a:ext cx="5172075" cy="5200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ar-DZ" sz="3600" b="1"/>
            <a:t>الإيـــــــــــرادات</a:t>
          </a:r>
        </a:p>
        <a:p>
          <a:pPr algn="ctr" rtl="1"/>
          <a:r>
            <a:rPr lang="ar-DZ" sz="3600" b="1"/>
            <a:t> التوزيـــــــــــــع </a:t>
          </a:r>
        </a:p>
        <a:p>
          <a:pPr algn="ctr" rtl="1"/>
          <a:endParaRPr lang="ar-DZ" sz="3600" b="1"/>
        </a:p>
        <a:p>
          <a:pPr algn="ctr" rtl="1"/>
          <a:r>
            <a:rPr lang="ar-DZ" sz="3600" b="1"/>
            <a:t>حسب العناوين، الأبواب والمواد</a:t>
          </a:r>
          <a:endParaRPr lang="fr-FR" sz="36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0</xdr:rowOff>
    </xdr:from>
    <xdr:to>
      <xdr:col>8</xdr:col>
      <xdr:colOff>695382</xdr:colOff>
      <xdr:row>22</xdr:row>
      <xdr:rowOff>0</xdr:rowOff>
    </xdr:to>
    <xdr:sp macro="" textlink="">
      <xdr:nvSpPr>
        <xdr:cNvPr id="2" name="Organigramme : Alternative 1"/>
        <xdr:cNvSpPr/>
      </xdr:nvSpPr>
      <xdr:spPr>
        <a:xfrm>
          <a:off x="12477816675" y="2667000"/>
          <a:ext cx="5619750" cy="4572000"/>
        </a:xfrm>
        <a:prstGeom prst="flowChartAlternateProcess">
          <a:avLst/>
        </a:prstGeom>
        <a:ln w="571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285751</xdr:colOff>
      <xdr:row>11</xdr:row>
      <xdr:rowOff>0</xdr:rowOff>
    </xdr:from>
    <xdr:to>
      <xdr:col>8</xdr:col>
      <xdr:colOff>457233</xdr:colOff>
      <xdr:row>21</xdr:row>
      <xdr:rowOff>47625</xdr:rowOff>
    </xdr:to>
    <xdr:sp macro="" textlink="">
      <xdr:nvSpPr>
        <xdr:cNvPr id="3" name="ZoneTexte 2"/>
        <xdr:cNvSpPr txBox="1"/>
      </xdr:nvSpPr>
      <xdr:spPr>
        <a:xfrm>
          <a:off x="12478054799" y="3048000"/>
          <a:ext cx="5172075" cy="3857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ar-DZ" sz="3600" b="1"/>
            <a:t>النفقـــــــــــات </a:t>
          </a:r>
        </a:p>
        <a:p>
          <a:pPr algn="ctr" rtl="1"/>
          <a:r>
            <a:rPr lang="ar-DZ" sz="3600" b="1"/>
            <a:t>التوزيـــــــــع </a:t>
          </a:r>
        </a:p>
        <a:p>
          <a:pPr algn="ctr" rtl="1"/>
          <a:r>
            <a:rPr lang="ar-DZ" sz="3600" b="1"/>
            <a:t>حسب العناوين ، الأبواب و المواد</a:t>
          </a:r>
          <a:endParaRPr lang="fr-FR" sz="36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3</xdr:row>
      <xdr:rowOff>133350</xdr:rowOff>
    </xdr:from>
    <xdr:to>
      <xdr:col>3</xdr:col>
      <xdr:colOff>723900</xdr:colOff>
      <xdr:row>11</xdr:row>
      <xdr:rowOff>123825</xdr:rowOff>
    </xdr:to>
    <xdr:pic>
      <xdr:nvPicPr>
        <xdr:cNvPr id="343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62100" y="704850"/>
          <a:ext cx="13144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678083</xdr:colOff>
      <xdr:row>3</xdr:row>
      <xdr:rowOff>9524</xdr:rowOff>
    </xdr:from>
    <xdr:to>
      <xdr:col>6</xdr:col>
      <xdr:colOff>466701</xdr:colOff>
      <xdr:row>11</xdr:row>
      <xdr:rowOff>19049</xdr:rowOff>
    </xdr:to>
    <xdr:pic>
      <xdr:nvPicPr>
        <xdr:cNvPr id="1639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contrast="-6000"/>
        </a:blip>
        <a:srcRect/>
        <a:stretch>
          <a:fillRect/>
        </a:stretch>
      </xdr:blipFill>
      <xdr:spPr bwMode="auto">
        <a:xfrm>
          <a:off x="209035650" y="552449"/>
          <a:ext cx="1445992" cy="1457325"/>
        </a:xfrm>
        <a:prstGeom prst="rect">
          <a:avLst/>
        </a:prstGeom>
        <a:noFill/>
        <a:effectLst>
          <a:outerShdw blurRad="50800" dist="50800" dir="5400000" algn="ctr" rotWithShape="0">
            <a:schemeClr val="bg1">
              <a:alpha val="0"/>
            </a:schemeClr>
          </a:outerShdw>
        </a:effectLst>
      </xdr:spPr>
    </xdr:pic>
    <xdr:clientData/>
  </xdr:twoCellAnchor>
  <xdr:twoCellAnchor>
    <xdr:from>
      <xdr:col>3</xdr:col>
      <xdr:colOff>704850</xdr:colOff>
      <xdr:row>14</xdr:row>
      <xdr:rowOff>104775</xdr:rowOff>
    </xdr:from>
    <xdr:to>
      <xdr:col>5</xdr:col>
      <xdr:colOff>495300</xdr:colOff>
      <xdr:row>22</xdr:row>
      <xdr:rowOff>104775</xdr:rowOff>
    </xdr:to>
    <xdr:grpSp>
      <xdr:nvGrpSpPr>
        <xdr:cNvPr id="34355" name="Group 1"/>
        <xdr:cNvGrpSpPr>
          <a:grpSpLocks/>
        </xdr:cNvGrpSpPr>
      </xdr:nvGrpSpPr>
      <xdr:grpSpPr bwMode="auto">
        <a:xfrm>
          <a:off x="190766700" y="2771775"/>
          <a:ext cx="1314450" cy="1524000"/>
          <a:chOff x="5040" y="1260"/>
          <a:chExt cx="2279" cy="2268"/>
        </a:xfrm>
      </xdr:grpSpPr>
      <xdr:sp macro="" textlink="">
        <xdr:nvSpPr>
          <xdr:cNvPr id="6" name="WordArt 2"/>
          <xdr:cNvSpPr>
            <a:spLocks noChangeArrowheads="1" noChangeShapeType="1" noTextEdit="1"/>
          </xdr:cNvSpPr>
        </xdr:nvSpPr>
        <xdr:spPr bwMode="auto">
          <a:xfrm>
            <a:off x="5057" y="1317"/>
            <a:ext cx="2262" cy="2084"/>
          </a:xfrm>
          <a:prstGeom prst="rect">
            <a:avLst/>
          </a:prstGeom>
        </xdr:spPr>
        <xdr:txBody>
          <a:bodyPr wrap="none" fromWordArt="1">
            <a:prstTxWarp prst="textArchUpPour">
              <a:avLst>
                <a:gd name="adj1" fmla="val 11411382"/>
                <a:gd name="adj2" fmla="val 74102"/>
              </a:avLst>
            </a:prstTxWarp>
          </a:bodyPr>
          <a:lstStyle/>
          <a:p>
            <a:pPr algn="ctr" rtl="1"/>
            <a:r>
              <a:rPr lang="ar-DZ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  و</a:t>
            </a:r>
            <a:r>
              <a:rPr lang="ar-SA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زارة الـ</a:t>
            </a:r>
            <a:r>
              <a:rPr lang="ar-DZ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م</a:t>
            </a:r>
            <a:r>
              <a:rPr lang="ar-SA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ال</a:t>
            </a:r>
            <a:r>
              <a:rPr lang="ar-DZ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ي</a:t>
            </a:r>
            <a:r>
              <a:rPr lang="ar-SA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ـة</a:t>
            </a:r>
            <a:r>
              <a:rPr lang="ar-DZ" sz="3600" b="0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   </a:t>
            </a:r>
            <a:endParaRPr lang="ar-SA" sz="3600" b="0" kern="10" spc="0">
              <a:ln w="9525">
                <a:noFill/>
                <a:round/>
                <a:headEnd/>
                <a:tailEnd/>
              </a:ln>
              <a:solidFill>
                <a:srgbClr val="000000"/>
              </a:solidFill>
              <a:effectLst/>
              <a:latin typeface="Times New Roman"/>
              <a:cs typeface="Times New Roman"/>
            </a:endParaRPr>
          </a:p>
        </xdr:txBody>
      </xdr:sp>
      <xdr:sp macro="" textlink="">
        <xdr:nvSpPr>
          <xdr:cNvPr id="7" name="Text Box 3"/>
          <xdr:cNvSpPr txBox="1">
            <a:spLocks noChangeArrowheads="1"/>
          </xdr:cNvSpPr>
        </xdr:nvSpPr>
        <xdr:spPr bwMode="auto">
          <a:xfrm>
            <a:off x="5255" y="1799"/>
            <a:ext cx="1800" cy="126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0">
              <a:defRPr sz="1000"/>
            </a:pPr>
            <a:endParaRPr lang="ar-DZ" sz="12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r>
              <a:rPr lang="ar-DZ" sz="14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قسم التنمية</a:t>
            </a:r>
          </a:p>
          <a:p>
            <a:pPr algn="ctr" rtl="0">
              <a:defRPr sz="1000"/>
            </a:pPr>
            <a:r>
              <a:rPr lang="ar-DZ" sz="1400" b="0" i="0" strike="noStrike">
                <a:solidFill>
                  <a:srgbClr val="000000"/>
                </a:solidFill>
                <a:latin typeface="Times New Roman"/>
                <a:cs typeface="Times New Roman"/>
              </a:rPr>
              <a:t>البشرية</a:t>
            </a:r>
            <a:endParaRPr lang="ar-SA" sz="14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ar-SA" sz="12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34358" name="Oval 4"/>
          <xdr:cNvSpPr>
            <a:spLocks noChangeArrowheads="1"/>
          </xdr:cNvSpPr>
        </xdr:nvSpPr>
        <xdr:spPr bwMode="auto">
          <a:xfrm>
            <a:off x="5040" y="1260"/>
            <a:ext cx="2268" cy="2268"/>
          </a:xfrm>
          <a:prstGeom prst="ellips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vertOverflow="clip" wrap="square" lIns="91440" tIns="45720" rIns="91440" bIns="45720" anchor="t"/>
          <a:lstStyle/>
          <a:p>
            <a:pPr algn="r" rtl="0">
              <a:defRPr sz="1000"/>
            </a:pPr>
            <a:endParaRPr lang="fr-FR"/>
          </a:p>
        </xdr:txBody>
      </xdr:sp>
      <xdr:sp macro="" textlink="">
        <xdr:nvSpPr>
          <xdr:cNvPr id="34359" name="Oval 5"/>
          <xdr:cNvSpPr>
            <a:spLocks noChangeArrowheads="1"/>
          </xdr:cNvSpPr>
        </xdr:nvSpPr>
        <xdr:spPr bwMode="auto">
          <a:xfrm>
            <a:off x="5352" y="1635"/>
            <a:ext cx="1634" cy="1542"/>
          </a:xfrm>
          <a:prstGeom prst="ellips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vertOverflow="clip" wrap="square" lIns="91440" tIns="45720" rIns="91440" bIns="45720" anchor="t"/>
          <a:lstStyle/>
          <a:p>
            <a:pPr algn="r" rtl="0">
              <a:defRPr sz="1000"/>
            </a:pPr>
            <a:endParaRPr lang="fr-FR"/>
          </a:p>
        </xdr:txBody>
      </xdr:sp>
      <xdr:sp macro="" textlink="">
        <xdr:nvSpPr>
          <xdr:cNvPr id="10" name="WordArt 6"/>
          <xdr:cNvSpPr>
            <a:spLocks noChangeArrowheads="1" noChangeShapeType="1" noTextEdit="1"/>
          </xdr:cNvSpPr>
        </xdr:nvSpPr>
        <xdr:spPr bwMode="auto">
          <a:xfrm>
            <a:off x="5073" y="1359"/>
            <a:ext cx="2196" cy="2126"/>
          </a:xfrm>
          <a:prstGeom prst="rect">
            <a:avLst/>
          </a:prstGeom>
        </xdr:spPr>
        <xdr:txBody>
          <a:bodyPr wrap="none" fromWordArt="1">
            <a:prstTxWarp prst="textArchDownPour">
              <a:avLst>
                <a:gd name="adj1" fmla="val 112680"/>
                <a:gd name="adj2" fmla="val 79037"/>
              </a:avLst>
            </a:prstTxWarp>
          </a:bodyPr>
          <a:lstStyle/>
          <a:p>
            <a:pPr algn="ctr" rtl="1"/>
            <a:r>
              <a:rPr lang="ar-DZ" sz="3600" b="1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    </a:t>
            </a:r>
            <a:r>
              <a:rPr lang="ar-SA" sz="3600" b="1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المديرية العامة للميزانية</a:t>
            </a:r>
            <a:r>
              <a:rPr lang="ar-DZ" sz="3600" b="1" kern="10" spc="0">
                <a:ln w="9525">
                  <a:noFill/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Times New Roman"/>
                <a:cs typeface="Times New Roman"/>
              </a:rPr>
              <a:t>   </a:t>
            </a:r>
            <a:endParaRPr lang="ar-SA" sz="3600" b="1" kern="10" spc="0">
              <a:ln w="9525">
                <a:noFill/>
                <a:round/>
                <a:headEnd/>
                <a:tailEnd/>
              </a:ln>
              <a:solidFill>
                <a:srgbClr val="000000"/>
              </a:solidFill>
              <a:effectLst/>
              <a:latin typeface="Times New Roman"/>
              <a:cs typeface="Times New Roman"/>
            </a:endParaRPr>
          </a:p>
        </xdr:txBody>
      </xdr:sp>
      <xdr:sp macro="" textlink="">
        <xdr:nvSpPr>
          <xdr:cNvPr id="11" name="AutoShape 7"/>
          <xdr:cNvSpPr>
            <a:spLocks noChangeArrowheads="1"/>
          </xdr:cNvSpPr>
        </xdr:nvSpPr>
        <xdr:spPr bwMode="auto">
          <a:xfrm>
            <a:off x="5139" y="2238"/>
            <a:ext cx="149" cy="128"/>
          </a:xfrm>
          <a:prstGeom prst="star5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" name="AutoShape 8"/>
          <xdr:cNvSpPr>
            <a:spLocks noChangeArrowheads="1"/>
          </xdr:cNvSpPr>
        </xdr:nvSpPr>
        <xdr:spPr bwMode="auto">
          <a:xfrm>
            <a:off x="7071" y="2238"/>
            <a:ext cx="149" cy="128"/>
          </a:xfrm>
          <a:prstGeom prst="star5">
            <a:avLst/>
          </a:prstGeom>
          <a:solidFill>
            <a:srgbClr val="00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/>
          <a:lstStyle/>
          <a:p>
            <a:endParaRPr lang="fr-FR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47624</xdr:colOff>
      <xdr:row>8</xdr:row>
      <xdr:rowOff>57150</xdr:rowOff>
    </xdr:from>
    <xdr:to>
      <xdr:col>12</xdr:col>
      <xdr:colOff>0</xdr:colOff>
      <xdr:row>13</xdr:row>
      <xdr:rowOff>209550</xdr:rowOff>
    </xdr:to>
    <xdr:cxnSp macro="">
      <xdr:nvCxnSpPr>
        <xdr:cNvPr id="2" name="Connecteur droit avec flèche 1"/>
        <xdr:cNvCxnSpPr/>
      </xdr:nvCxnSpPr>
      <xdr:spPr>
        <a:xfrm flipH="1">
          <a:off x="185985150" y="2447925"/>
          <a:ext cx="2076451" cy="143827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GICIEL%20BELLOUT%202019\Budget%202019%20V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et%20budget2018\Users\Client\AppData\Local\Temp\Rar$DIa0.686\WINDOWS\TEMP\&#1606;&#1587;&#1582;&#1577;%20&#1605;&#1606;%20Budget.v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lient\AppData\Local\Temp\Rar$DIa0.686\WINDOWS\TEMP\&#1606;&#1587;&#1582;&#1577;%20&#1605;&#1606;%20Budget.v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Client\AppData\Local\Temp\Rar$DIa0.686\WINDOWS\TEMP\&#1606;&#1587;&#1582;&#1577;%20&#1605;&#1606;%20Budget.v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%202023.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UDGET%202019%20AVEC%20CACHET%20LISIBL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lient\AppData\Local\Temp\Rar$DIa0.686\WINDOWS\&#1587;&#1591;&#1581;%20&#1575;&#1604;&#1605;&#1603;&#1578;&#1576;\&#1575;&#1604;&#1578;&#1593;&#1575;&#1605;&#1604;&#1575;&#1578;%20&#1575;&#1604;&#1605;&#1575;&#1604;&#1610;&#1577;\&#1575;&#1604;&#1582;&#1586;&#1610;&#1606;&#157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Client\AppData\Local\Temp\Rar$DIa0.686\WINDOWS\&#1587;&#1591;&#1581;%20&#1575;&#1604;&#1605;&#1603;&#1578;&#1576;\&#1575;&#1604;&#1578;&#1593;&#1575;&#1605;&#1604;&#1575;&#1578;%20&#1575;&#1604;&#1605;&#1575;&#1604;&#1610;&#1577;\&#1575;&#1604;&#1582;&#1586;&#1610;&#1606;&#15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"/>
      <sheetName val="D"/>
      <sheetName val="الغلاف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Cahets"/>
      <sheetName val="chif"/>
      <sheetName val="Feuil1"/>
      <sheetName val="م1"/>
      <sheetName val="م2"/>
      <sheetName val="م3"/>
      <sheetName val="م4"/>
      <sheetName val="مساعدة"/>
      <sheetName val="P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6">
          <cell r="G6" t="str">
            <v xml:space="preserve">واحد </v>
          </cell>
          <cell r="H6" t="str">
            <v xml:space="preserve"> عشرة </v>
          </cell>
          <cell r="I6" t="str">
            <v xml:space="preserve">مئة </v>
          </cell>
        </row>
        <row r="7">
          <cell r="G7" t="str">
            <v xml:space="preserve">إثنان </v>
          </cell>
          <cell r="H7" t="str">
            <v xml:space="preserve">عشرون </v>
          </cell>
          <cell r="I7" t="str">
            <v xml:space="preserve">مئتــان </v>
          </cell>
        </row>
        <row r="8">
          <cell r="G8" t="str">
            <v xml:space="preserve">ثلاثة </v>
          </cell>
          <cell r="H8" t="str">
            <v xml:space="preserve">ثلاثون </v>
          </cell>
          <cell r="I8" t="str">
            <v xml:space="preserve">ثلاثمئة </v>
          </cell>
        </row>
        <row r="9">
          <cell r="G9" t="str">
            <v xml:space="preserve">أربعة </v>
          </cell>
          <cell r="H9" t="str">
            <v xml:space="preserve">أربعون </v>
          </cell>
          <cell r="I9" t="str">
            <v xml:space="preserve">أربعمئة </v>
          </cell>
        </row>
        <row r="10">
          <cell r="G10" t="str">
            <v xml:space="preserve">خمسة </v>
          </cell>
          <cell r="H10" t="str">
            <v xml:space="preserve">خمسون </v>
          </cell>
          <cell r="I10" t="str">
            <v xml:space="preserve">خمسمئة </v>
          </cell>
        </row>
        <row r="11">
          <cell r="G11" t="str">
            <v xml:space="preserve">ستة  </v>
          </cell>
          <cell r="H11" t="str">
            <v xml:space="preserve">ستون  </v>
          </cell>
          <cell r="I11" t="str">
            <v xml:space="preserve">ستمئة </v>
          </cell>
        </row>
        <row r="12">
          <cell r="G12" t="str">
            <v xml:space="preserve">سبعة </v>
          </cell>
          <cell r="H12" t="str">
            <v xml:space="preserve">سبعون </v>
          </cell>
          <cell r="I12" t="str">
            <v xml:space="preserve">سبعمئة </v>
          </cell>
        </row>
        <row r="13">
          <cell r="G13" t="str">
            <v xml:space="preserve">ثمانية </v>
          </cell>
          <cell r="H13" t="str">
            <v xml:space="preserve">ثمانون </v>
          </cell>
          <cell r="I13" t="str">
            <v xml:space="preserve">ثمانمئة </v>
          </cell>
        </row>
        <row r="14">
          <cell r="G14" t="str">
            <v xml:space="preserve">تسعة </v>
          </cell>
          <cell r="H14" t="str">
            <v xml:space="preserve">تسعون </v>
          </cell>
          <cell r="I14" t="str">
            <v xml:space="preserve">تسعمئة 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Le Donée"/>
      <sheetName val="budget"/>
      <sheetName val="Recettes"/>
      <sheetName val="Dépenses"/>
      <sheetName val="Transfert"/>
      <sheetName val="Les Soldes"/>
      <sheetName val="S.Caisse"/>
      <sheetName val="S.Trésor"/>
      <sheetName val="chifre"/>
      <sheetName val="Le Mandat"/>
      <sheetName val="BORDE.CCP-CCT"/>
      <sheetName val="AVIS.CCP"/>
      <sheetName val="AVIS.CCT"/>
      <sheetName val="DEM.TRENCE"/>
      <sheetName val="BORDE-COLLECTIF"/>
      <sheetName val="BORDE.BANCAIRE"/>
      <sheetName val="AVIS.BANCAIRE"/>
    </sheetNames>
    <sheetDataSet>
      <sheetData sheetId="0"/>
      <sheetData sheetId="1"/>
      <sheetData sheetId="2"/>
      <sheetData sheetId="3">
        <row r="2">
          <cell r="A2">
            <v>37987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Le Donée"/>
      <sheetName val="budget"/>
      <sheetName val="Recettes"/>
      <sheetName val="Dépenses"/>
      <sheetName val="Transfert"/>
      <sheetName val="Les Soldes"/>
      <sheetName val="S.Caisse"/>
      <sheetName val="S.Trésor"/>
      <sheetName val="chifre"/>
      <sheetName val="Le Mandat"/>
      <sheetName val="BORDE.CCP-CCT"/>
      <sheetName val="AVIS.CCP"/>
      <sheetName val="AVIS.CCT"/>
      <sheetName val="DEM.TRENCE"/>
      <sheetName val="BORDE-COLLECTIF"/>
      <sheetName val="BORDE.BANCAIRE"/>
      <sheetName val="AVIS.BANCAIRE"/>
    </sheetNames>
    <sheetDataSet>
      <sheetData sheetId="0"/>
      <sheetData sheetId="1"/>
      <sheetData sheetId="2"/>
      <sheetData sheetId="3">
        <row r="2">
          <cell r="A2">
            <v>37987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Le Donée"/>
      <sheetName val="budget"/>
      <sheetName val="Recettes"/>
      <sheetName val="Dépenses"/>
      <sheetName val="Transfert"/>
      <sheetName val="Les Soldes"/>
      <sheetName val="S.Caisse"/>
      <sheetName val="S.Trésor"/>
      <sheetName val="chifre"/>
      <sheetName val="Le Mandat"/>
      <sheetName val="BORDE.CCP-CCT"/>
      <sheetName val="AVIS.CCP"/>
      <sheetName val="AVIS.CCT"/>
      <sheetName val="DEM.TRENCE"/>
      <sheetName val="BORDE-COLLECTIF"/>
      <sheetName val="BORDE.BANCAIRE"/>
      <sheetName val="AVIS.BANCAIRE"/>
    </sheetNames>
    <sheetDataSet>
      <sheetData sheetId="0"/>
      <sheetData sheetId="1"/>
      <sheetData sheetId="2"/>
      <sheetData sheetId="3">
        <row r="2">
          <cell r="A2">
            <v>37987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uachi mohamed"/>
      <sheetName val="مقدمة"/>
      <sheetName val="الفهرس"/>
      <sheetName val="الغلاف"/>
      <sheetName val="ص1"/>
      <sheetName val="ص2"/>
      <sheetName val="ص3"/>
      <sheetName val="ص4"/>
      <sheetName val="ص5"/>
      <sheetName val="ص6"/>
      <sheetName val="ص7"/>
      <sheetName val="ص8"/>
      <sheetName val="ص9"/>
      <sheetName val="ص10"/>
      <sheetName val="ص11"/>
      <sheetName val="ص12"/>
      <sheetName val="ص13"/>
      <sheetName val="تقرير مدير المؤسسة"/>
      <sheetName val="مجلس التربية"/>
      <sheetName val="Cahets"/>
      <sheetName val="chif"/>
      <sheetName val="Feuil1"/>
      <sheetName val="كشف التلاميد الحاضرين"/>
      <sheetName val="وضعية مفصلة لشغل السكنات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6">
          <cell r="G6" t="str">
            <v xml:space="preserve">واحد </v>
          </cell>
          <cell r="H6" t="str">
            <v xml:space="preserve"> عشرة </v>
          </cell>
          <cell r="I6" t="str">
            <v xml:space="preserve">مئة </v>
          </cell>
        </row>
        <row r="7">
          <cell r="G7" t="str">
            <v xml:space="preserve">إثنان </v>
          </cell>
          <cell r="H7" t="str">
            <v xml:space="preserve">عشرون </v>
          </cell>
          <cell r="I7" t="str">
            <v xml:space="preserve">مئتــان </v>
          </cell>
        </row>
        <row r="8">
          <cell r="G8" t="str">
            <v xml:space="preserve">ثلاثة </v>
          </cell>
          <cell r="H8" t="str">
            <v xml:space="preserve">ثلاثون </v>
          </cell>
          <cell r="I8" t="str">
            <v xml:space="preserve">ثلاثمئة </v>
          </cell>
        </row>
        <row r="9">
          <cell r="G9" t="str">
            <v xml:space="preserve">أربعة </v>
          </cell>
          <cell r="H9" t="str">
            <v xml:space="preserve">أربعون </v>
          </cell>
          <cell r="I9" t="str">
            <v xml:space="preserve">أربعمئة </v>
          </cell>
        </row>
        <row r="10">
          <cell r="G10" t="str">
            <v xml:space="preserve">خمسة </v>
          </cell>
          <cell r="H10" t="str">
            <v xml:space="preserve">خمسون </v>
          </cell>
          <cell r="I10" t="str">
            <v xml:space="preserve">خمسمئة </v>
          </cell>
        </row>
        <row r="11">
          <cell r="G11" t="str">
            <v xml:space="preserve">ستة  </v>
          </cell>
          <cell r="H11" t="str">
            <v xml:space="preserve">ستون  </v>
          </cell>
          <cell r="I11" t="str">
            <v xml:space="preserve">ستمئة </v>
          </cell>
        </row>
        <row r="12">
          <cell r="G12" t="str">
            <v xml:space="preserve">سبعة </v>
          </cell>
          <cell r="H12" t="str">
            <v xml:space="preserve">سبعون </v>
          </cell>
          <cell r="I12" t="str">
            <v xml:space="preserve">سبعمئة </v>
          </cell>
        </row>
        <row r="13">
          <cell r="G13" t="str">
            <v xml:space="preserve">ثمانية </v>
          </cell>
          <cell r="H13" t="str">
            <v xml:space="preserve">ثمانون </v>
          </cell>
          <cell r="I13" t="str">
            <v xml:space="preserve">ثمانمئة </v>
          </cell>
        </row>
        <row r="14">
          <cell r="G14" t="str">
            <v xml:space="preserve">تسعة </v>
          </cell>
          <cell r="H14" t="str">
            <v xml:space="preserve">تسعون </v>
          </cell>
          <cell r="I14" t="str">
            <v xml:space="preserve">تسعمئة </v>
          </cell>
        </row>
      </sheetData>
      <sheetData sheetId="21"/>
      <sheetData sheetId="22"/>
      <sheetData sheetId="2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الفهرس"/>
      <sheetName val="الغلاف"/>
      <sheetName val="ص1"/>
      <sheetName val="ص2"/>
      <sheetName val="ص3"/>
      <sheetName val="ص4"/>
      <sheetName val="ص5"/>
      <sheetName val="ص6"/>
      <sheetName val="ص7"/>
      <sheetName val="ص8"/>
      <sheetName val="ص9"/>
      <sheetName val="ص10"/>
      <sheetName val="ص11"/>
      <sheetName val="ص12"/>
      <sheetName val="ص13"/>
      <sheetName val="تفرير رئيس المؤسسة"/>
      <sheetName val="كشف التلاميد جانفي"/>
      <sheetName val="كشف الممنوحين"/>
      <sheetName val="وحدة الكشف والمتابعة"/>
      <sheetName val="السكنات الالزامية"/>
      <sheetName val="حيرة السيارات"/>
      <sheetName val="Cahets"/>
      <sheetName val="chif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6">
          <cell r="G6" t="str">
            <v xml:space="preserve">واحد </v>
          </cell>
          <cell r="H6" t="str">
            <v xml:space="preserve"> عشرة </v>
          </cell>
          <cell r="I6" t="str">
            <v xml:space="preserve">مئة </v>
          </cell>
        </row>
        <row r="7">
          <cell r="G7" t="str">
            <v xml:space="preserve">إثنان </v>
          </cell>
          <cell r="H7" t="str">
            <v xml:space="preserve">عشرون </v>
          </cell>
          <cell r="I7" t="str">
            <v xml:space="preserve">مئتــان </v>
          </cell>
        </row>
        <row r="8">
          <cell r="G8" t="str">
            <v xml:space="preserve">ثلاثة </v>
          </cell>
          <cell r="H8" t="str">
            <v xml:space="preserve">ثلاثون </v>
          </cell>
          <cell r="I8" t="str">
            <v xml:space="preserve">ثلاثمئة </v>
          </cell>
        </row>
        <row r="9">
          <cell r="G9" t="str">
            <v xml:space="preserve">أربعة </v>
          </cell>
          <cell r="H9" t="str">
            <v xml:space="preserve">أربعون </v>
          </cell>
          <cell r="I9" t="str">
            <v xml:space="preserve">أربعمئة </v>
          </cell>
        </row>
        <row r="10">
          <cell r="G10" t="str">
            <v xml:space="preserve">خمسة </v>
          </cell>
          <cell r="H10" t="str">
            <v xml:space="preserve">خمسون </v>
          </cell>
          <cell r="I10" t="str">
            <v xml:space="preserve">خمسمئة </v>
          </cell>
        </row>
        <row r="11">
          <cell r="G11" t="str">
            <v xml:space="preserve">ستة  </v>
          </cell>
          <cell r="H11" t="str">
            <v xml:space="preserve">ستون  </v>
          </cell>
          <cell r="I11" t="str">
            <v xml:space="preserve">ستمئة </v>
          </cell>
        </row>
        <row r="12">
          <cell r="G12" t="str">
            <v xml:space="preserve">سبعة </v>
          </cell>
          <cell r="H12" t="str">
            <v xml:space="preserve">سبعون </v>
          </cell>
          <cell r="I12" t="str">
            <v xml:space="preserve">سبعمئة </v>
          </cell>
        </row>
        <row r="13">
          <cell r="G13" t="str">
            <v xml:space="preserve">ثمانية </v>
          </cell>
          <cell r="H13" t="str">
            <v xml:space="preserve">ثمانون </v>
          </cell>
          <cell r="I13" t="str">
            <v xml:space="preserve">ثمانمئة </v>
          </cell>
        </row>
        <row r="14">
          <cell r="G14" t="str">
            <v xml:space="preserve">تسعة </v>
          </cell>
          <cell r="H14" t="str">
            <v xml:space="preserve">تسعون </v>
          </cell>
          <cell r="I14" t="str">
            <v xml:space="preserve">تسعمئة </v>
          </cell>
        </row>
      </sheetData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7"/>
      <sheetName val="ورقة6"/>
      <sheetName val="ورقة8"/>
      <sheetName val="ورقة3"/>
      <sheetName val="ورقة2"/>
      <sheetName val="جدول تحويل جماعي"/>
      <sheetName val="إشعار تحويل بنكي"/>
      <sheetName val="ورقة5"/>
      <sheetName val="طلب التحويل"/>
      <sheetName val="ch102"/>
      <sheetName val="ص ك 102"/>
      <sheetName val="ورقة4"/>
      <sheetName val="ورقة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الجمهورية الجزائرية الديمقراطية الشعبية</v>
          </cell>
        </row>
        <row r="2">
          <cell r="A2" t="str">
            <v>وزارة التربية الوطنية</v>
          </cell>
        </row>
        <row r="3">
          <cell r="A3" t="str">
            <v>مديرية التربية</v>
          </cell>
        </row>
        <row r="4">
          <cell r="A4" t="str">
            <v>ولاية الوادي</v>
          </cell>
        </row>
        <row r="7">
          <cell r="C7" t="str">
            <v>المحاسب المختص</v>
          </cell>
        </row>
        <row r="8">
          <cell r="C8" t="str">
            <v>أمين خزينة ولاية الوادي</v>
          </cell>
        </row>
        <row r="9">
          <cell r="C9" t="str">
            <v>ح ج ب . رقم : 300063مفتاح69</v>
          </cell>
        </row>
        <row r="14">
          <cell r="A14" t="str">
            <v xml:space="preserve">الرقم </v>
          </cell>
          <cell r="B14" t="str">
            <v>أسم المستفيد</v>
          </cell>
          <cell r="C14" t="str">
            <v>ح ج بريدي رقم</v>
          </cell>
          <cell r="D14" t="str">
            <v>المفتاح</v>
          </cell>
          <cell r="E14" t="str">
            <v>المبلغ</v>
          </cell>
        </row>
        <row r="15">
          <cell r="A15">
            <v>1</v>
          </cell>
          <cell r="B15" t="str">
            <v>أبحري ليازيد</v>
          </cell>
          <cell r="C15">
            <v>2198924</v>
          </cell>
          <cell r="D15">
            <v>37</v>
          </cell>
          <cell r="E15">
            <v>10000</v>
          </cell>
        </row>
        <row r="16">
          <cell r="A16">
            <v>2</v>
          </cell>
          <cell r="B16" t="str">
            <v>الرابطة الولائية للرياضة المدرسية</v>
          </cell>
          <cell r="C16">
            <v>1979528</v>
          </cell>
          <cell r="D16">
            <v>82</v>
          </cell>
          <cell r="E16">
            <v>72</v>
          </cell>
        </row>
        <row r="17">
          <cell r="A17">
            <v>3</v>
          </cell>
          <cell r="B17" t="str">
            <v>قابض التسيير بين البلديات الدبيلة</v>
          </cell>
          <cell r="C17">
            <v>306535</v>
          </cell>
          <cell r="D17">
            <v>34</v>
          </cell>
          <cell r="E17">
            <v>15210</v>
          </cell>
        </row>
        <row r="18">
          <cell r="A18">
            <v>4</v>
          </cell>
          <cell r="B18" t="str">
            <v>الأسود علي</v>
          </cell>
          <cell r="C18">
            <v>940381</v>
          </cell>
          <cell r="D18">
            <v>75</v>
          </cell>
          <cell r="E18">
            <v>6000</v>
          </cell>
        </row>
        <row r="19">
          <cell r="A19">
            <v>5</v>
          </cell>
        </row>
        <row r="20">
          <cell r="A20">
            <v>6</v>
          </cell>
        </row>
        <row r="21">
          <cell r="A21">
            <v>7</v>
          </cell>
        </row>
        <row r="22">
          <cell r="A22">
            <v>8</v>
          </cell>
        </row>
        <row r="23">
          <cell r="A23">
            <v>9</v>
          </cell>
        </row>
        <row r="24">
          <cell r="A24">
            <v>10</v>
          </cell>
        </row>
        <row r="26">
          <cell r="C26" t="str">
            <v>المجموع</v>
          </cell>
          <cell r="E26">
            <v>31282</v>
          </cell>
        </row>
      </sheetData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7"/>
      <sheetName val="ورقة6"/>
      <sheetName val="ورقة8"/>
      <sheetName val="ورقة3"/>
      <sheetName val="ورقة2"/>
      <sheetName val="جدول تحويل جماعي"/>
      <sheetName val="إشعار تحويل بنكي"/>
      <sheetName val="ورقة5"/>
      <sheetName val="طلب التحويل"/>
      <sheetName val="ch102"/>
      <sheetName val="ص ك 102"/>
      <sheetName val="ورقة4"/>
      <sheetName val="ورقة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الجمهورية الجزائرية الديمقراطية الشعبية</v>
          </cell>
        </row>
        <row r="2">
          <cell r="A2" t="str">
            <v>وزارة التربية الوطنية</v>
          </cell>
        </row>
        <row r="3">
          <cell r="A3" t="str">
            <v>مديرية التربية</v>
          </cell>
        </row>
        <row r="4">
          <cell r="A4" t="str">
            <v>ولاية الوادي</v>
          </cell>
        </row>
        <row r="7">
          <cell r="C7" t="str">
            <v>المحاسب المختص</v>
          </cell>
        </row>
        <row r="8">
          <cell r="C8" t="str">
            <v>أمين خزينة ولاية الوادي</v>
          </cell>
        </row>
        <row r="9">
          <cell r="C9" t="str">
            <v>ح ج ب . رقم : 300063مفتاح69</v>
          </cell>
        </row>
        <row r="14">
          <cell r="A14" t="str">
            <v xml:space="preserve">الرقم </v>
          </cell>
          <cell r="B14" t="str">
            <v>أسم المستفيد</v>
          </cell>
          <cell r="C14" t="str">
            <v>ح ج بريدي رقم</v>
          </cell>
          <cell r="D14" t="str">
            <v>المفتاح</v>
          </cell>
          <cell r="E14" t="str">
            <v>المبلغ</v>
          </cell>
        </row>
        <row r="15">
          <cell r="A15">
            <v>1</v>
          </cell>
          <cell r="B15" t="str">
            <v>أبحري ليازيد</v>
          </cell>
          <cell r="C15">
            <v>2198924</v>
          </cell>
          <cell r="D15">
            <v>37</v>
          </cell>
          <cell r="E15">
            <v>10000</v>
          </cell>
        </row>
        <row r="16">
          <cell r="A16">
            <v>2</v>
          </cell>
          <cell r="B16" t="str">
            <v>الرابطة الولائية للرياضة المدرسية</v>
          </cell>
          <cell r="C16">
            <v>1979528</v>
          </cell>
          <cell r="D16">
            <v>82</v>
          </cell>
          <cell r="E16">
            <v>72</v>
          </cell>
        </row>
        <row r="17">
          <cell r="A17">
            <v>3</v>
          </cell>
          <cell r="B17" t="str">
            <v>قابض التسيير بين البلديات الدبيلة</v>
          </cell>
          <cell r="C17">
            <v>306535</v>
          </cell>
          <cell r="D17">
            <v>34</v>
          </cell>
          <cell r="E17">
            <v>15210</v>
          </cell>
        </row>
        <row r="18">
          <cell r="A18">
            <v>4</v>
          </cell>
          <cell r="B18" t="str">
            <v>الأسود علي</v>
          </cell>
          <cell r="C18">
            <v>940381</v>
          </cell>
          <cell r="D18">
            <v>75</v>
          </cell>
          <cell r="E18">
            <v>6000</v>
          </cell>
        </row>
        <row r="19">
          <cell r="A19">
            <v>5</v>
          </cell>
        </row>
        <row r="20">
          <cell r="A20">
            <v>6</v>
          </cell>
        </row>
        <row r="21">
          <cell r="A21">
            <v>7</v>
          </cell>
        </row>
        <row r="22">
          <cell r="A22">
            <v>8</v>
          </cell>
        </row>
        <row r="23">
          <cell r="A23">
            <v>9</v>
          </cell>
        </row>
        <row r="24">
          <cell r="A24">
            <v>10</v>
          </cell>
        </row>
        <row r="26">
          <cell r="C26" t="str">
            <v>المجموع</v>
          </cell>
          <cell r="E26">
            <v>31282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98"/>
  <sheetViews>
    <sheetView rightToLeft="1" zoomScale="70" zoomScaleNormal="70" workbookViewId="0">
      <selection activeCell="A2" sqref="A2:H2"/>
    </sheetView>
  </sheetViews>
  <sheetFormatPr baseColWidth="10" defaultColWidth="11" defaultRowHeight="17.25"/>
  <cols>
    <col min="1" max="2" width="6" style="439" customWidth="1"/>
    <col min="3" max="3" width="57.5703125" style="440" customWidth="1"/>
    <col min="4" max="4" width="31.140625" style="471" customWidth="1"/>
    <col min="5" max="5" width="1.42578125" style="439" customWidth="1"/>
    <col min="6" max="6" width="7.140625" style="439" customWidth="1"/>
    <col min="7" max="7" width="8.28515625" style="441" customWidth="1"/>
    <col min="8" max="8" width="5.85546875" style="439" customWidth="1"/>
    <col min="9" max="9" width="67.85546875" style="440" customWidth="1"/>
    <col min="10" max="10" width="28.5703125" style="467" customWidth="1"/>
    <col min="11" max="11" width="28.5703125" style="468" customWidth="1"/>
    <col min="12" max="12" width="11" style="439"/>
    <col min="13" max="13" width="14.28515625" style="439" bestFit="1" customWidth="1"/>
    <col min="14" max="14" width="11" style="439"/>
    <col min="15" max="15" width="16.140625" style="439" bestFit="1" customWidth="1"/>
    <col min="16" max="16384" width="11" style="439"/>
  </cols>
  <sheetData>
    <row r="1" spans="1:15" ht="7.5" customHeight="1"/>
    <row r="2" spans="1:15" s="492" customFormat="1" ht="38.25" customHeight="1" thickBot="1">
      <c r="A2" s="765" t="s">
        <v>322</v>
      </c>
      <c r="B2" s="765"/>
      <c r="C2" s="765"/>
      <c r="D2" s="765"/>
      <c r="E2" s="765"/>
      <c r="F2" s="765"/>
      <c r="G2" s="765"/>
      <c r="H2" s="765"/>
      <c r="I2" s="619" t="s">
        <v>489</v>
      </c>
      <c r="J2" s="620"/>
      <c r="K2" s="621"/>
    </row>
    <row r="3" spans="1:15" s="492" customFormat="1" ht="24.95" customHeight="1" thickBot="1">
      <c r="A3" s="760" t="s">
        <v>169</v>
      </c>
      <c r="B3" s="761"/>
      <c r="C3" s="761"/>
      <c r="D3" s="762"/>
      <c r="E3" s="694"/>
      <c r="F3" s="689" t="s">
        <v>172</v>
      </c>
      <c r="G3" s="690"/>
      <c r="H3" s="690"/>
      <c r="I3" s="690"/>
      <c r="J3" s="690"/>
      <c r="K3" s="691"/>
    </row>
    <row r="4" spans="1:15" s="492" customFormat="1" ht="24.95" customHeight="1" thickBot="1">
      <c r="A4" s="760" t="s">
        <v>217</v>
      </c>
      <c r="B4" s="761"/>
      <c r="C4" s="761"/>
      <c r="D4" s="762"/>
      <c r="E4" s="695"/>
      <c r="F4" s="689" t="s">
        <v>239</v>
      </c>
      <c r="G4" s="690"/>
      <c r="H4" s="690"/>
      <c r="I4" s="690"/>
      <c r="J4" s="690"/>
      <c r="K4" s="691"/>
    </row>
    <row r="5" spans="1:15" ht="24.95" customHeight="1" thickBot="1">
      <c r="A5" s="442" t="s">
        <v>170</v>
      </c>
      <c r="B5" s="443" t="s">
        <v>3</v>
      </c>
      <c r="C5" s="443" t="s">
        <v>171</v>
      </c>
      <c r="D5" s="472" t="s">
        <v>278</v>
      </c>
      <c r="E5" s="695"/>
      <c r="F5" s="763" t="s">
        <v>170</v>
      </c>
      <c r="G5" s="764"/>
      <c r="H5" s="443" t="s">
        <v>3</v>
      </c>
      <c r="I5" s="444" t="s">
        <v>240</v>
      </c>
      <c r="J5" s="445" t="s">
        <v>307</v>
      </c>
      <c r="K5" s="446" t="s">
        <v>308</v>
      </c>
    </row>
    <row r="6" spans="1:15" ht="24.95" customHeight="1">
      <c r="A6" s="766">
        <v>1</v>
      </c>
      <c r="B6" s="622">
        <v>1</v>
      </c>
      <c r="C6" s="623" t="s">
        <v>232</v>
      </c>
      <c r="D6" s="624">
        <v>0</v>
      </c>
      <c r="E6" s="695"/>
      <c r="F6" s="737" t="s">
        <v>314</v>
      </c>
      <c r="G6" s="710" t="s">
        <v>229</v>
      </c>
      <c r="H6" s="447">
        <v>1</v>
      </c>
      <c r="I6" s="466" t="s">
        <v>102</v>
      </c>
      <c r="J6" s="448">
        <v>0</v>
      </c>
      <c r="K6" s="448">
        <f>SUM(J6)</f>
        <v>0</v>
      </c>
    </row>
    <row r="7" spans="1:15" ht="24.95" customHeight="1">
      <c r="A7" s="767"/>
      <c r="B7" s="625">
        <v>2</v>
      </c>
      <c r="C7" s="623" t="s">
        <v>184</v>
      </c>
      <c r="D7" s="626">
        <v>0</v>
      </c>
      <c r="E7" s="695"/>
      <c r="F7" s="738"/>
      <c r="G7" s="711"/>
      <c r="H7" s="450">
        <v>2</v>
      </c>
      <c r="I7" s="451" t="s">
        <v>73</v>
      </c>
      <c r="J7" s="452">
        <v>0</v>
      </c>
      <c r="K7" s="448">
        <f t="shared" ref="K7:K71" si="0">SUM(J7)</f>
        <v>0</v>
      </c>
      <c r="M7" s="602"/>
      <c r="O7" s="644"/>
    </row>
    <row r="8" spans="1:15" ht="24.95" customHeight="1">
      <c r="A8" s="767"/>
      <c r="B8" s="625">
        <v>3</v>
      </c>
      <c r="C8" s="623" t="s">
        <v>197</v>
      </c>
      <c r="D8" s="626">
        <v>0</v>
      </c>
      <c r="E8" s="695"/>
      <c r="F8" s="738"/>
      <c r="G8" s="712"/>
      <c r="H8" s="755" t="s">
        <v>330</v>
      </c>
      <c r="I8" s="756"/>
      <c r="J8" s="456">
        <f>SUM(J6:J7)</f>
        <v>0</v>
      </c>
      <c r="K8" s="600">
        <f t="shared" si="0"/>
        <v>0</v>
      </c>
    </row>
    <row r="9" spans="1:15" ht="24.95" customHeight="1">
      <c r="A9" s="767"/>
      <c r="B9" s="655">
        <v>4</v>
      </c>
      <c r="C9" s="656" t="s">
        <v>482</v>
      </c>
      <c r="D9" s="657">
        <v>0</v>
      </c>
      <c r="E9" s="695"/>
      <c r="F9" s="738"/>
      <c r="G9" s="647"/>
      <c r="H9" s="645"/>
      <c r="I9" s="646"/>
      <c r="J9" s="456"/>
      <c r="K9" s="600"/>
    </row>
    <row r="10" spans="1:15" ht="24.95" customHeight="1">
      <c r="A10" s="768"/>
      <c r="B10" s="770" t="s">
        <v>324</v>
      </c>
      <c r="C10" s="771"/>
      <c r="D10" s="634">
        <f>SUM(D6:D9)</f>
        <v>0</v>
      </c>
      <c r="E10" s="695"/>
      <c r="F10" s="738"/>
      <c r="G10" s="757" t="s">
        <v>230</v>
      </c>
      <c r="H10" s="450">
        <v>1</v>
      </c>
      <c r="I10" s="451" t="s">
        <v>103</v>
      </c>
      <c r="J10" s="636">
        <v>0</v>
      </c>
      <c r="K10" s="448">
        <f t="shared" si="0"/>
        <v>0</v>
      </c>
    </row>
    <row r="11" spans="1:15" ht="24.95" customHeight="1">
      <c r="A11" s="632">
        <v>2</v>
      </c>
      <c r="B11" s="625">
        <v>1</v>
      </c>
      <c r="C11" s="627" t="s">
        <v>290</v>
      </c>
      <c r="D11" s="626">
        <v>0</v>
      </c>
      <c r="E11" s="695"/>
      <c r="F11" s="738"/>
      <c r="G11" s="758"/>
      <c r="H11" s="450">
        <v>2</v>
      </c>
      <c r="I11" s="455" t="s">
        <v>74</v>
      </c>
      <c r="J11" s="469">
        <v>0</v>
      </c>
      <c r="K11" s="448">
        <f t="shared" si="0"/>
        <v>0</v>
      </c>
    </row>
    <row r="12" spans="1:15" ht="24.95" customHeight="1">
      <c r="A12" s="632">
        <v>3</v>
      </c>
      <c r="B12" s="625">
        <v>1</v>
      </c>
      <c r="C12" s="628" t="str">
        <f>ص1!B9</f>
        <v xml:space="preserve">الهبات و الوصايا </v>
      </c>
      <c r="D12" s="626">
        <v>0</v>
      </c>
      <c r="E12" s="695"/>
      <c r="F12" s="738"/>
      <c r="G12" s="758"/>
      <c r="H12" s="450">
        <v>3</v>
      </c>
      <c r="I12" s="451" t="s">
        <v>173</v>
      </c>
      <c r="J12" s="469">
        <v>0</v>
      </c>
      <c r="K12" s="448">
        <f t="shared" si="0"/>
        <v>0</v>
      </c>
    </row>
    <row r="13" spans="1:15" ht="24.95" customHeight="1">
      <c r="A13" s="632">
        <v>4</v>
      </c>
      <c r="B13" s="625">
        <v>1</v>
      </c>
      <c r="C13" s="628" t="s">
        <v>5</v>
      </c>
      <c r="D13" s="626">
        <v>0</v>
      </c>
      <c r="E13" s="695"/>
      <c r="F13" s="738"/>
      <c r="G13" s="758"/>
      <c r="H13" s="450">
        <v>4</v>
      </c>
      <c r="I13" s="451" t="s">
        <v>245</v>
      </c>
      <c r="J13" s="469">
        <v>0</v>
      </c>
      <c r="K13" s="448">
        <f t="shared" si="0"/>
        <v>0</v>
      </c>
    </row>
    <row r="14" spans="1:15" ht="24.95" customHeight="1">
      <c r="A14" s="632">
        <v>5</v>
      </c>
      <c r="B14" s="625">
        <v>1</v>
      </c>
      <c r="C14" s="628" t="s">
        <v>100</v>
      </c>
      <c r="D14" s="626">
        <v>0</v>
      </c>
      <c r="E14" s="695"/>
      <c r="F14" s="738"/>
      <c r="G14" s="758"/>
      <c r="H14" s="450">
        <v>5</v>
      </c>
      <c r="I14" s="451" t="s">
        <v>28</v>
      </c>
      <c r="J14" s="469">
        <v>0</v>
      </c>
      <c r="K14" s="448">
        <f t="shared" si="0"/>
        <v>0</v>
      </c>
    </row>
    <row r="15" spans="1:15" ht="24.95" customHeight="1">
      <c r="A15" s="632">
        <v>6</v>
      </c>
      <c r="B15" s="625">
        <v>1</v>
      </c>
      <c r="C15" s="628" t="s">
        <v>295</v>
      </c>
      <c r="D15" s="626">
        <v>0</v>
      </c>
      <c r="E15" s="695"/>
      <c r="F15" s="738"/>
      <c r="G15" s="758"/>
      <c r="H15" s="450">
        <v>6</v>
      </c>
      <c r="I15" s="451" t="s">
        <v>35</v>
      </c>
      <c r="J15" s="469">
        <v>0</v>
      </c>
      <c r="K15" s="448">
        <f t="shared" si="0"/>
        <v>0</v>
      </c>
    </row>
    <row r="16" spans="1:15" ht="24.95" customHeight="1">
      <c r="A16" s="769">
        <v>7</v>
      </c>
      <c r="B16" s="625">
        <v>1</v>
      </c>
      <c r="C16" s="628" t="s">
        <v>192</v>
      </c>
      <c r="D16" s="626">
        <v>0</v>
      </c>
      <c r="E16" s="695"/>
      <c r="F16" s="738"/>
      <c r="G16" s="759"/>
      <c r="H16" s="692" t="s">
        <v>329</v>
      </c>
      <c r="I16" s="693"/>
      <c r="J16" s="485">
        <f>SUM(J10:J15)</f>
        <v>0</v>
      </c>
      <c r="K16" s="599">
        <f t="shared" si="0"/>
        <v>0</v>
      </c>
    </row>
    <row r="17" spans="1:15" ht="24.95" customHeight="1">
      <c r="A17" s="767"/>
      <c r="B17" s="625">
        <v>2</v>
      </c>
      <c r="C17" s="628" t="s">
        <v>101</v>
      </c>
      <c r="D17" s="626">
        <v>0</v>
      </c>
      <c r="E17" s="695"/>
      <c r="F17" s="738"/>
      <c r="G17" s="731" t="s">
        <v>231</v>
      </c>
      <c r="H17" s="449">
        <v>1</v>
      </c>
      <c r="I17" s="451" t="s">
        <v>174</v>
      </c>
      <c r="J17" s="452">
        <v>0</v>
      </c>
      <c r="K17" s="448">
        <f t="shared" si="0"/>
        <v>0</v>
      </c>
    </row>
    <row r="18" spans="1:15" ht="24.95" customHeight="1">
      <c r="A18" s="767"/>
      <c r="B18" s="625">
        <v>3</v>
      </c>
      <c r="C18" s="628" t="s">
        <v>296</v>
      </c>
      <c r="D18" s="626">
        <v>0</v>
      </c>
      <c r="E18" s="695"/>
      <c r="F18" s="738"/>
      <c r="G18" s="711"/>
      <c r="H18" s="449">
        <v>2</v>
      </c>
      <c r="I18" s="451" t="s">
        <v>75</v>
      </c>
      <c r="J18" s="452">
        <v>0</v>
      </c>
      <c r="K18" s="448">
        <f t="shared" si="0"/>
        <v>0</v>
      </c>
    </row>
    <row r="19" spans="1:15" ht="24.95" customHeight="1">
      <c r="A19" s="768"/>
      <c r="B19" s="772" t="s">
        <v>325</v>
      </c>
      <c r="C19" s="773"/>
      <c r="D19" s="626">
        <f>SUM(D16:D18)</f>
        <v>0</v>
      </c>
      <c r="E19" s="695"/>
      <c r="F19" s="738"/>
      <c r="G19" s="711"/>
      <c r="H19" s="449">
        <v>3</v>
      </c>
      <c r="I19" s="451" t="s">
        <v>76</v>
      </c>
      <c r="J19" s="452">
        <v>0</v>
      </c>
      <c r="K19" s="448">
        <f t="shared" si="0"/>
        <v>0</v>
      </c>
    </row>
    <row r="20" spans="1:15" ht="24.95" customHeight="1">
      <c r="A20" s="632">
        <v>8</v>
      </c>
      <c r="B20" s="625">
        <v>1</v>
      </c>
      <c r="C20" s="628" t="s">
        <v>214</v>
      </c>
      <c r="D20" s="626">
        <v>0</v>
      </c>
      <c r="E20" s="695"/>
      <c r="F20" s="738"/>
      <c r="G20" s="711"/>
      <c r="H20" s="449">
        <v>4</v>
      </c>
      <c r="I20" s="451" t="s">
        <v>30</v>
      </c>
      <c r="J20" s="452">
        <v>0</v>
      </c>
      <c r="K20" s="448">
        <f t="shared" si="0"/>
        <v>0</v>
      </c>
    </row>
    <row r="21" spans="1:15" ht="38.25" customHeight="1">
      <c r="A21" s="632">
        <v>9</v>
      </c>
      <c r="B21" s="625">
        <v>1</v>
      </c>
      <c r="C21" s="627" t="str">
        <f>ص1!B15</f>
        <v>إيرادات خاصة بالتحسين المستمر للمستوى المنظم على المستوى الولائي، نفقات التكوين ما قبل الترقية ونفقات الامتحانات</v>
      </c>
      <c r="D21" s="626">
        <v>0</v>
      </c>
      <c r="E21" s="695"/>
      <c r="F21" s="738"/>
      <c r="G21" s="711"/>
      <c r="H21" s="449">
        <v>5</v>
      </c>
      <c r="I21" s="451" t="s">
        <v>196</v>
      </c>
      <c r="J21" s="452">
        <v>0</v>
      </c>
      <c r="K21" s="448">
        <f t="shared" si="0"/>
        <v>0</v>
      </c>
    </row>
    <row r="22" spans="1:15" ht="34.5" customHeight="1">
      <c r="A22" s="632">
        <v>10</v>
      </c>
      <c r="B22" s="625">
        <v>1</v>
      </c>
      <c r="C22" s="627" t="str">
        <f>ص1!B16</f>
        <v>إيرادات خاصة بتشجيع التكوين أثناء الخدمة وعن بعد لمعلمي التعليم الابتدائي</v>
      </c>
      <c r="D22" s="626">
        <v>0</v>
      </c>
      <c r="E22" s="695"/>
      <c r="F22" s="738"/>
      <c r="G22" s="711"/>
      <c r="H22" s="449">
        <v>6</v>
      </c>
      <c r="I22" s="451" t="s">
        <v>31</v>
      </c>
      <c r="J22" s="452">
        <v>0</v>
      </c>
      <c r="K22" s="448">
        <f t="shared" si="0"/>
        <v>0</v>
      </c>
    </row>
    <row r="23" spans="1:15" ht="35.25" customHeight="1" thickBot="1">
      <c r="A23" s="633">
        <v>11</v>
      </c>
      <c r="B23" s="629">
        <v>1</v>
      </c>
      <c r="C23" s="630" t="str">
        <f>ص1!B17</f>
        <v>إيرادات خاصة بالتحسين المستمر للمستوى المنظم على المستوى الجهوي و/أو الوطني ، التكوين ما قبل الترقية، نفقات الإمتحانات</v>
      </c>
      <c r="D23" s="631">
        <v>0</v>
      </c>
      <c r="E23" s="695"/>
      <c r="F23" s="738"/>
      <c r="G23" s="712"/>
      <c r="H23" s="755" t="s">
        <v>328</v>
      </c>
      <c r="I23" s="756"/>
      <c r="J23" s="456">
        <f>SUM(J17:J22)</f>
        <v>0</v>
      </c>
      <c r="K23" s="600">
        <f t="shared" si="0"/>
        <v>0</v>
      </c>
    </row>
    <row r="24" spans="1:15" ht="24.95" customHeight="1" thickBot="1">
      <c r="A24" s="741"/>
      <c r="B24" s="742"/>
      <c r="C24" s="742"/>
      <c r="D24" s="743"/>
      <c r="E24" s="695"/>
      <c r="F24" s="738"/>
      <c r="G24" s="719" t="s">
        <v>316</v>
      </c>
      <c r="H24" s="449">
        <v>1</v>
      </c>
      <c r="I24" s="451" t="s">
        <v>105</v>
      </c>
      <c r="J24" s="452">
        <v>0</v>
      </c>
      <c r="K24" s="448">
        <f t="shared" si="0"/>
        <v>0</v>
      </c>
    </row>
    <row r="25" spans="1:15" ht="24.95" customHeight="1">
      <c r="A25" s="723" t="s">
        <v>346</v>
      </c>
      <c r="B25" s="724"/>
      <c r="C25" s="725"/>
      <c r="D25" s="729">
        <f>D10+D11+D12+D13+D14+D15+D19+D20+D21+D22+D23</f>
        <v>0</v>
      </c>
      <c r="E25" s="695"/>
      <c r="F25" s="738"/>
      <c r="G25" s="735"/>
      <c r="H25" s="449">
        <v>2</v>
      </c>
      <c r="I25" s="451" t="s">
        <v>32</v>
      </c>
      <c r="J25" s="452">
        <v>0</v>
      </c>
      <c r="K25" s="448">
        <f t="shared" si="0"/>
        <v>0</v>
      </c>
    </row>
    <row r="26" spans="1:15" ht="24.95" customHeight="1" thickBot="1">
      <c r="A26" s="726"/>
      <c r="B26" s="727"/>
      <c r="C26" s="728"/>
      <c r="D26" s="730"/>
      <c r="E26" s="695"/>
      <c r="F26" s="738"/>
      <c r="G26" s="735"/>
      <c r="H26" s="449">
        <v>3</v>
      </c>
      <c r="I26" s="451" t="s">
        <v>78</v>
      </c>
      <c r="J26" s="452">
        <v>0</v>
      </c>
      <c r="K26" s="448">
        <f t="shared" si="0"/>
        <v>0</v>
      </c>
    </row>
    <row r="27" spans="1:15" ht="24.95" customHeight="1" thickBot="1">
      <c r="E27" s="695"/>
      <c r="F27" s="738"/>
      <c r="G27" s="735"/>
      <c r="H27" s="449">
        <v>4</v>
      </c>
      <c r="I27" s="451" t="s">
        <v>104</v>
      </c>
      <c r="J27" s="452">
        <v>0</v>
      </c>
      <c r="K27" s="448">
        <f t="shared" si="0"/>
        <v>0</v>
      </c>
    </row>
    <row r="28" spans="1:15" ht="24.95" customHeight="1">
      <c r="A28" s="749" t="s">
        <v>200</v>
      </c>
      <c r="B28" s="750"/>
      <c r="C28" s="751"/>
      <c r="D28" s="747">
        <f>D25-J93</f>
        <v>0</v>
      </c>
      <c r="E28" s="695"/>
      <c r="F28" s="738"/>
      <c r="G28" s="735"/>
      <c r="H28" s="449">
        <v>5</v>
      </c>
      <c r="I28" s="451" t="s">
        <v>106</v>
      </c>
      <c r="J28" s="452">
        <v>0</v>
      </c>
      <c r="K28" s="448">
        <f t="shared" si="0"/>
        <v>0</v>
      </c>
    </row>
    <row r="29" spans="1:15" ht="24.95" customHeight="1" thickBot="1">
      <c r="A29" s="752"/>
      <c r="B29" s="753"/>
      <c r="C29" s="754"/>
      <c r="D29" s="748"/>
      <c r="E29" s="695"/>
      <c r="F29" s="738"/>
      <c r="G29" s="720"/>
      <c r="H29" s="692" t="s">
        <v>327</v>
      </c>
      <c r="I29" s="693"/>
      <c r="J29" s="485">
        <f>SUM(J24:J28)</f>
        <v>0</v>
      </c>
      <c r="K29" s="599">
        <f t="shared" si="0"/>
        <v>0</v>
      </c>
      <c r="O29" s="439">
        <f>1024600*30/100</f>
        <v>307380</v>
      </c>
    </row>
    <row r="30" spans="1:15" ht="24.95" customHeight="1">
      <c r="E30" s="695"/>
      <c r="F30" s="738"/>
      <c r="G30" s="731" t="s">
        <v>317</v>
      </c>
      <c r="H30" s="449">
        <v>1</v>
      </c>
      <c r="I30" s="451" t="s">
        <v>193</v>
      </c>
      <c r="J30" s="452">
        <v>0</v>
      </c>
      <c r="K30" s="448">
        <f t="shared" si="0"/>
        <v>0</v>
      </c>
    </row>
    <row r="31" spans="1:15" ht="24.95" customHeight="1">
      <c r="E31" s="695"/>
      <c r="F31" s="738"/>
      <c r="G31" s="711"/>
      <c r="H31" s="449">
        <v>2</v>
      </c>
      <c r="I31" s="451" t="s">
        <v>79</v>
      </c>
      <c r="J31" s="452">
        <v>0</v>
      </c>
      <c r="K31" s="448">
        <f t="shared" si="0"/>
        <v>0</v>
      </c>
    </row>
    <row r="32" spans="1:15" ht="24.95" customHeight="1">
      <c r="E32" s="695"/>
      <c r="F32" s="738"/>
      <c r="G32" s="711"/>
      <c r="H32" s="449">
        <v>3</v>
      </c>
      <c r="I32" s="451" t="s">
        <v>80</v>
      </c>
      <c r="J32" s="452">
        <v>0</v>
      </c>
      <c r="K32" s="448">
        <f t="shared" si="0"/>
        <v>0</v>
      </c>
    </row>
    <row r="33" spans="5:11" ht="24.95" customHeight="1">
      <c r="E33" s="695"/>
      <c r="F33" s="738"/>
      <c r="G33" s="712"/>
      <c r="H33" s="755" t="s">
        <v>326</v>
      </c>
      <c r="I33" s="756"/>
      <c r="J33" s="456">
        <f>SUM(J30:J32)</f>
        <v>0</v>
      </c>
      <c r="K33" s="600">
        <f t="shared" si="0"/>
        <v>0</v>
      </c>
    </row>
    <row r="34" spans="5:11" ht="24.95" customHeight="1">
      <c r="E34" s="695"/>
      <c r="F34" s="738"/>
      <c r="G34" s="719" t="s">
        <v>318</v>
      </c>
      <c r="H34" s="686">
        <v>1</v>
      </c>
      <c r="I34" s="458" t="s">
        <v>108</v>
      </c>
      <c r="J34" s="462"/>
      <c r="K34" s="600">
        <f t="shared" si="0"/>
        <v>0</v>
      </c>
    </row>
    <row r="35" spans="5:11" ht="24.95" customHeight="1">
      <c r="E35" s="695"/>
      <c r="F35" s="738"/>
      <c r="G35" s="735"/>
      <c r="H35" s="687"/>
      <c r="I35" s="451" t="s">
        <v>331</v>
      </c>
      <c r="J35" s="469">
        <v>0</v>
      </c>
      <c r="K35" s="448">
        <f t="shared" si="0"/>
        <v>0</v>
      </c>
    </row>
    <row r="36" spans="5:11" ht="24.95" customHeight="1">
      <c r="E36" s="695"/>
      <c r="F36" s="738"/>
      <c r="G36" s="735"/>
      <c r="H36" s="687"/>
      <c r="I36" s="451" t="s">
        <v>332</v>
      </c>
      <c r="J36" s="469">
        <v>0</v>
      </c>
      <c r="K36" s="448">
        <f t="shared" si="0"/>
        <v>0</v>
      </c>
    </row>
    <row r="37" spans="5:11" ht="24.95" customHeight="1">
      <c r="E37" s="695"/>
      <c r="F37" s="738"/>
      <c r="G37" s="735"/>
      <c r="H37" s="687"/>
      <c r="I37" s="451" t="s">
        <v>109</v>
      </c>
      <c r="J37" s="469">
        <v>0</v>
      </c>
      <c r="K37" s="448">
        <f t="shared" si="0"/>
        <v>0</v>
      </c>
    </row>
    <row r="38" spans="5:11" ht="24.95" customHeight="1">
      <c r="E38" s="695"/>
      <c r="F38" s="738"/>
      <c r="G38" s="735"/>
      <c r="H38" s="688"/>
      <c r="I38" s="451" t="s">
        <v>110</v>
      </c>
      <c r="J38" s="452">
        <v>0</v>
      </c>
      <c r="K38" s="448">
        <f t="shared" si="0"/>
        <v>0</v>
      </c>
    </row>
    <row r="39" spans="5:11" ht="24.95" customHeight="1">
      <c r="E39" s="695"/>
      <c r="F39" s="738"/>
      <c r="G39" s="720"/>
      <c r="H39" s="692" t="s">
        <v>333</v>
      </c>
      <c r="I39" s="693"/>
      <c r="J39" s="485">
        <f>SUM(J35:J38)</f>
        <v>0</v>
      </c>
      <c r="K39" s="599">
        <f t="shared" si="0"/>
        <v>0</v>
      </c>
    </row>
    <row r="40" spans="5:11" ht="24.95" customHeight="1">
      <c r="E40" s="695"/>
      <c r="F40" s="738"/>
      <c r="G40" s="731" t="s">
        <v>319</v>
      </c>
      <c r="H40" s="449">
        <v>1</v>
      </c>
      <c r="I40" s="451" t="s">
        <v>185</v>
      </c>
      <c r="J40" s="452">
        <v>0</v>
      </c>
      <c r="K40" s="448">
        <f t="shared" si="0"/>
        <v>0</v>
      </c>
    </row>
    <row r="41" spans="5:11" ht="24.95" customHeight="1">
      <c r="E41" s="695"/>
      <c r="F41" s="738"/>
      <c r="G41" s="712"/>
      <c r="H41" s="457"/>
      <c r="I41" s="453" t="s">
        <v>347</v>
      </c>
      <c r="J41" s="456">
        <f>J40</f>
        <v>0</v>
      </c>
      <c r="K41" s="600">
        <f t="shared" si="0"/>
        <v>0</v>
      </c>
    </row>
    <row r="42" spans="5:11" ht="24.95" customHeight="1">
      <c r="E42" s="695"/>
      <c r="F42" s="738"/>
      <c r="G42" s="719" t="s">
        <v>320</v>
      </c>
      <c r="H42" s="449">
        <v>1</v>
      </c>
      <c r="I42" s="451" t="s">
        <v>34</v>
      </c>
      <c r="J42" s="452">
        <v>0</v>
      </c>
      <c r="K42" s="448">
        <f t="shared" si="0"/>
        <v>0</v>
      </c>
    </row>
    <row r="43" spans="5:11" ht="24.95" customHeight="1">
      <c r="E43" s="695"/>
      <c r="F43" s="738"/>
      <c r="G43" s="720"/>
      <c r="H43" s="486"/>
      <c r="I43" s="484" t="s">
        <v>334</v>
      </c>
      <c r="J43" s="485">
        <f>J42</f>
        <v>0</v>
      </c>
      <c r="K43" s="599">
        <f t="shared" si="0"/>
        <v>0</v>
      </c>
    </row>
    <row r="44" spans="5:11" ht="24.95" customHeight="1">
      <c r="E44" s="695"/>
      <c r="F44" s="738"/>
      <c r="G44" s="731" t="s">
        <v>321</v>
      </c>
      <c r="H44" s="449">
        <v>1</v>
      </c>
      <c r="I44" s="451" t="s">
        <v>112</v>
      </c>
      <c r="J44" s="470">
        <v>0</v>
      </c>
      <c r="K44" s="448">
        <f t="shared" si="0"/>
        <v>0</v>
      </c>
    </row>
    <row r="45" spans="5:11" ht="24.95" customHeight="1">
      <c r="E45" s="695"/>
      <c r="F45" s="738"/>
      <c r="G45" s="711"/>
      <c r="H45" s="449">
        <v>2</v>
      </c>
      <c r="I45" s="451" t="s">
        <v>336</v>
      </c>
      <c r="J45" s="470">
        <v>0</v>
      </c>
      <c r="K45" s="448">
        <f t="shared" si="0"/>
        <v>0</v>
      </c>
    </row>
    <row r="46" spans="5:11" ht="24.95" customHeight="1">
      <c r="E46" s="695"/>
      <c r="F46" s="738"/>
      <c r="G46" s="711"/>
      <c r="H46" s="449">
        <v>3</v>
      </c>
      <c r="I46" s="451" t="s">
        <v>181</v>
      </c>
      <c r="J46" s="470">
        <v>0</v>
      </c>
      <c r="K46" s="448">
        <f t="shared" si="0"/>
        <v>0</v>
      </c>
    </row>
    <row r="47" spans="5:11" ht="24.95" customHeight="1">
      <c r="E47" s="695"/>
      <c r="F47" s="738"/>
      <c r="G47" s="711"/>
      <c r="H47" s="449">
        <v>4</v>
      </c>
      <c r="I47" s="451" t="s">
        <v>113</v>
      </c>
      <c r="J47" s="470">
        <v>0</v>
      </c>
      <c r="K47" s="448">
        <f t="shared" si="0"/>
        <v>0</v>
      </c>
    </row>
    <row r="48" spans="5:11" ht="24.95" customHeight="1">
      <c r="E48" s="695"/>
      <c r="F48" s="738"/>
      <c r="G48" s="711"/>
      <c r="H48" s="449">
        <v>5</v>
      </c>
      <c r="I48" s="455" t="s">
        <v>194</v>
      </c>
      <c r="J48" s="470">
        <v>0</v>
      </c>
      <c r="K48" s="448">
        <f t="shared" si="0"/>
        <v>0</v>
      </c>
    </row>
    <row r="49" spans="5:11" ht="24.95" customHeight="1">
      <c r="E49" s="695"/>
      <c r="F49" s="738"/>
      <c r="G49" s="712"/>
      <c r="H49" s="457"/>
      <c r="I49" s="453" t="s">
        <v>335</v>
      </c>
      <c r="J49" s="456">
        <f>SUM(J44:J48)</f>
        <v>0</v>
      </c>
      <c r="K49" s="600">
        <f t="shared" si="0"/>
        <v>0</v>
      </c>
    </row>
    <row r="50" spans="5:11" ht="24.95" customHeight="1">
      <c r="E50" s="695"/>
      <c r="F50" s="738"/>
      <c r="G50" s="732">
        <v>10</v>
      </c>
      <c r="H50" s="449">
        <v>1</v>
      </c>
      <c r="I50" s="451" t="s">
        <v>81</v>
      </c>
      <c r="J50" s="452">
        <v>0</v>
      </c>
      <c r="K50" s="448">
        <f t="shared" si="0"/>
        <v>0</v>
      </c>
    </row>
    <row r="51" spans="5:11" ht="24.95" customHeight="1">
      <c r="E51" s="695"/>
      <c r="F51" s="738"/>
      <c r="G51" s="733"/>
      <c r="H51" s="449">
        <v>2</v>
      </c>
      <c r="I51" s="451" t="s">
        <v>82</v>
      </c>
      <c r="J51" s="452">
        <v>0</v>
      </c>
      <c r="K51" s="448">
        <f t="shared" si="0"/>
        <v>0</v>
      </c>
    </row>
    <row r="52" spans="5:11" ht="24.95" customHeight="1">
      <c r="E52" s="695"/>
      <c r="F52" s="738"/>
      <c r="G52" s="733"/>
      <c r="H52" s="449">
        <v>3</v>
      </c>
      <c r="I52" s="451" t="s">
        <v>114</v>
      </c>
      <c r="J52" s="452">
        <v>0</v>
      </c>
      <c r="K52" s="448">
        <f t="shared" si="0"/>
        <v>0</v>
      </c>
    </row>
    <row r="53" spans="5:11" ht="24.95" customHeight="1">
      <c r="E53" s="695"/>
      <c r="F53" s="738"/>
      <c r="G53" s="733"/>
      <c r="H53" s="449">
        <v>4</v>
      </c>
      <c r="I53" s="451" t="s">
        <v>83</v>
      </c>
      <c r="J53" s="452">
        <v>0</v>
      </c>
      <c r="K53" s="448">
        <f t="shared" si="0"/>
        <v>0</v>
      </c>
    </row>
    <row r="54" spans="5:11" ht="24.95" customHeight="1">
      <c r="E54" s="695"/>
      <c r="F54" s="738"/>
      <c r="G54" s="733"/>
      <c r="H54" s="449">
        <v>5</v>
      </c>
      <c r="I54" s="451" t="s">
        <v>84</v>
      </c>
      <c r="J54" s="452">
        <v>0</v>
      </c>
      <c r="K54" s="448">
        <f t="shared" si="0"/>
        <v>0</v>
      </c>
    </row>
    <row r="55" spans="5:11" ht="24.95" customHeight="1">
      <c r="E55" s="695"/>
      <c r="F55" s="738"/>
      <c r="G55" s="733"/>
      <c r="H55" s="449">
        <v>6</v>
      </c>
      <c r="I55" s="451" t="s">
        <v>36</v>
      </c>
      <c r="J55" s="452">
        <v>0</v>
      </c>
      <c r="K55" s="448">
        <f t="shared" si="0"/>
        <v>0</v>
      </c>
    </row>
    <row r="56" spans="5:11" ht="24.95" customHeight="1">
      <c r="E56" s="695"/>
      <c r="F56" s="738"/>
      <c r="G56" s="733"/>
      <c r="H56" s="449">
        <v>7</v>
      </c>
      <c r="I56" s="451" t="s">
        <v>37</v>
      </c>
      <c r="J56" s="452">
        <v>0</v>
      </c>
      <c r="K56" s="448">
        <f t="shared" si="0"/>
        <v>0</v>
      </c>
    </row>
    <row r="57" spans="5:11" ht="24.95" customHeight="1">
      <c r="E57" s="695"/>
      <c r="F57" s="738"/>
      <c r="G57" s="733"/>
      <c r="H57" s="449">
        <v>8</v>
      </c>
      <c r="I57" s="451" t="s">
        <v>115</v>
      </c>
      <c r="J57" s="452">
        <v>0</v>
      </c>
      <c r="K57" s="448">
        <f t="shared" si="0"/>
        <v>0</v>
      </c>
    </row>
    <row r="58" spans="5:11" ht="24.95" customHeight="1">
      <c r="E58" s="695"/>
      <c r="F58" s="738"/>
      <c r="G58" s="734"/>
      <c r="H58" s="486"/>
      <c r="I58" s="484" t="s">
        <v>337</v>
      </c>
      <c r="J58" s="485">
        <f>SUM(J50:J57)</f>
        <v>0</v>
      </c>
      <c r="K58" s="599">
        <f t="shared" si="0"/>
        <v>0</v>
      </c>
    </row>
    <row r="59" spans="5:11" ht="24.95" customHeight="1">
      <c r="E59" s="695"/>
      <c r="F59" s="738"/>
      <c r="G59" s="721">
        <v>11</v>
      </c>
      <c r="H59" s="449">
        <v>1</v>
      </c>
      <c r="I59" s="451" t="s">
        <v>85</v>
      </c>
      <c r="J59" s="459">
        <v>0</v>
      </c>
      <c r="K59" s="448">
        <f t="shared" si="0"/>
        <v>0</v>
      </c>
    </row>
    <row r="60" spans="5:11" ht="24.95" customHeight="1">
      <c r="E60" s="695"/>
      <c r="F60" s="738"/>
      <c r="G60" s="722"/>
      <c r="H60" s="457"/>
      <c r="I60" s="453" t="s">
        <v>338</v>
      </c>
      <c r="J60" s="456">
        <f>SUM(J59)</f>
        <v>0</v>
      </c>
      <c r="K60" s="600">
        <f t="shared" si="0"/>
        <v>0</v>
      </c>
    </row>
    <row r="61" spans="5:11" ht="24.95" customHeight="1">
      <c r="E61" s="695"/>
      <c r="F61" s="738"/>
      <c r="G61" s="719">
        <v>12</v>
      </c>
      <c r="H61" s="449">
        <v>1</v>
      </c>
      <c r="I61" s="451" t="s">
        <v>117</v>
      </c>
      <c r="J61" s="452">
        <v>0</v>
      </c>
      <c r="K61" s="448">
        <f t="shared" si="0"/>
        <v>0</v>
      </c>
    </row>
    <row r="62" spans="5:11" ht="24.95" customHeight="1">
      <c r="E62" s="695"/>
      <c r="F62" s="738"/>
      <c r="G62" s="735"/>
      <c r="H62" s="449">
        <v>2</v>
      </c>
      <c r="I62" s="451" t="s">
        <v>118</v>
      </c>
      <c r="J62" s="452">
        <v>0</v>
      </c>
      <c r="K62" s="448">
        <f t="shared" si="0"/>
        <v>0</v>
      </c>
    </row>
    <row r="63" spans="5:11" ht="24.95" customHeight="1">
      <c r="E63" s="695"/>
      <c r="F63" s="738"/>
      <c r="G63" s="720"/>
      <c r="H63" s="486"/>
      <c r="I63" s="484" t="s">
        <v>339</v>
      </c>
      <c r="J63" s="485">
        <f>SUM(J61:J62)</f>
        <v>0</v>
      </c>
      <c r="K63" s="599">
        <f t="shared" si="0"/>
        <v>0</v>
      </c>
    </row>
    <row r="64" spans="5:11" ht="24.95" customHeight="1">
      <c r="E64" s="695"/>
      <c r="F64" s="738"/>
      <c r="G64" s="696">
        <v>13</v>
      </c>
      <c r="H64" s="449">
        <v>1</v>
      </c>
      <c r="I64" s="451" t="s">
        <v>38</v>
      </c>
      <c r="J64" s="452">
        <v>0</v>
      </c>
      <c r="K64" s="448">
        <f t="shared" si="0"/>
        <v>0</v>
      </c>
    </row>
    <row r="65" spans="5:11" ht="24.95" customHeight="1">
      <c r="E65" s="695"/>
      <c r="F65" s="738"/>
      <c r="G65" s="697"/>
      <c r="H65" s="449">
        <v>2</v>
      </c>
      <c r="I65" s="451" t="s">
        <v>39</v>
      </c>
      <c r="J65" s="452">
        <v>0</v>
      </c>
      <c r="K65" s="448">
        <f t="shared" si="0"/>
        <v>0</v>
      </c>
    </row>
    <row r="66" spans="5:11" ht="24.95" customHeight="1">
      <c r="E66" s="695"/>
      <c r="F66" s="738"/>
      <c r="G66" s="698"/>
      <c r="H66" s="454"/>
      <c r="I66" s="453" t="s">
        <v>340</v>
      </c>
      <c r="J66" s="456">
        <f>SUM(J64:J65)</f>
        <v>0</v>
      </c>
      <c r="K66" s="600">
        <f t="shared" si="0"/>
        <v>0</v>
      </c>
    </row>
    <row r="67" spans="5:11" ht="24.95" customHeight="1">
      <c r="E67" s="695"/>
      <c r="F67" s="738"/>
      <c r="G67" s="732">
        <v>14</v>
      </c>
      <c r="H67" s="449">
        <v>1</v>
      </c>
      <c r="I67" s="451" t="s">
        <v>186</v>
      </c>
      <c r="J67" s="452">
        <v>0</v>
      </c>
      <c r="K67" s="448">
        <f t="shared" si="0"/>
        <v>0</v>
      </c>
    </row>
    <row r="68" spans="5:11" ht="24.95" customHeight="1">
      <c r="E68" s="695"/>
      <c r="F68" s="738"/>
      <c r="G68" s="733"/>
      <c r="H68" s="449">
        <v>2</v>
      </c>
      <c r="I68" s="455" t="s">
        <v>86</v>
      </c>
      <c r="J68" s="452">
        <v>0</v>
      </c>
      <c r="K68" s="448">
        <f t="shared" si="0"/>
        <v>0</v>
      </c>
    </row>
    <row r="69" spans="5:11" ht="24.95" customHeight="1">
      <c r="E69" s="695"/>
      <c r="F69" s="738"/>
      <c r="G69" s="733"/>
      <c r="H69" s="449">
        <v>3</v>
      </c>
      <c r="I69" s="455" t="s">
        <v>87</v>
      </c>
      <c r="J69" s="452">
        <v>0</v>
      </c>
      <c r="K69" s="448">
        <f t="shared" si="0"/>
        <v>0</v>
      </c>
    </row>
    <row r="70" spans="5:11" ht="24.95" customHeight="1">
      <c r="E70" s="695"/>
      <c r="F70" s="738"/>
      <c r="G70" s="733"/>
      <c r="H70" s="449">
        <v>4</v>
      </c>
      <c r="I70" s="455" t="s">
        <v>187</v>
      </c>
      <c r="J70" s="452">
        <v>0</v>
      </c>
      <c r="K70" s="448">
        <f t="shared" si="0"/>
        <v>0</v>
      </c>
    </row>
    <row r="71" spans="5:11" ht="24.95" customHeight="1">
      <c r="E71" s="695"/>
      <c r="F71" s="738"/>
      <c r="G71" s="734"/>
      <c r="H71" s="487"/>
      <c r="I71" s="484" t="s">
        <v>341</v>
      </c>
      <c r="J71" s="485">
        <f>SUM(J67:J70)</f>
        <v>0</v>
      </c>
      <c r="K71" s="599">
        <f t="shared" si="0"/>
        <v>0</v>
      </c>
    </row>
    <row r="72" spans="5:11" ht="24.95" customHeight="1">
      <c r="E72" s="695"/>
      <c r="F72" s="738"/>
      <c r="G72" s="721">
        <v>15</v>
      </c>
      <c r="H72" s="449">
        <v>1</v>
      </c>
      <c r="I72" s="451" t="s">
        <v>59</v>
      </c>
      <c r="J72" s="452">
        <v>0</v>
      </c>
      <c r="K72" s="448">
        <f>SUM(J72)</f>
        <v>0</v>
      </c>
    </row>
    <row r="73" spans="5:11" ht="24.95" customHeight="1">
      <c r="E73" s="695"/>
      <c r="F73" s="739"/>
      <c r="G73" s="722"/>
      <c r="H73" s="461"/>
      <c r="I73" s="453" t="s">
        <v>342</v>
      </c>
      <c r="J73" s="462">
        <f>SUM(J72:J72)</f>
        <v>0</v>
      </c>
      <c r="K73" s="600">
        <f>SUM(J73)</f>
        <v>0</v>
      </c>
    </row>
    <row r="74" spans="5:11" ht="24.95" customHeight="1">
      <c r="E74" s="695"/>
      <c r="F74" s="658"/>
      <c r="G74" s="744">
        <v>16</v>
      </c>
      <c r="H74" s="663">
        <v>1</v>
      </c>
      <c r="I74" s="660" t="s">
        <v>483</v>
      </c>
      <c r="J74" s="661">
        <v>0</v>
      </c>
      <c r="K74" s="662">
        <f>SUM(J74)</f>
        <v>0</v>
      </c>
    </row>
    <row r="75" spans="5:11" ht="40.5" customHeight="1">
      <c r="E75" s="695"/>
      <c r="F75" s="658"/>
      <c r="G75" s="745"/>
      <c r="H75" s="663">
        <v>2</v>
      </c>
      <c r="I75" s="664" t="s">
        <v>484</v>
      </c>
      <c r="J75" s="661">
        <v>0</v>
      </c>
      <c r="K75" s="662">
        <f>SUM(J75)</f>
        <v>0</v>
      </c>
    </row>
    <row r="76" spans="5:11" ht="24.95" customHeight="1" thickBot="1">
      <c r="E76" s="695"/>
      <c r="F76" s="658"/>
      <c r="G76" s="746"/>
      <c r="H76" s="659"/>
      <c r="I76" s="660" t="s">
        <v>486</v>
      </c>
      <c r="J76" s="661">
        <f>SUM(J74:J75)</f>
        <v>0</v>
      </c>
      <c r="K76" s="662">
        <f>SUM(J76)</f>
        <v>0</v>
      </c>
    </row>
    <row r="77" spans="5:11" ht="24.95" customHeight="1" thickBot="1">
      <c r="E77" s="695"/>
      <c r="F77" s="713" t="s">
        <v>323</v>
      </c>
      <c r="G77" s="714"/>
      <c r="H77" s="714"/>
      <c r="I77" s="714"/>
      <c r="J77" s="714"/>
      <c r="K77" s="715"/>
    </row>
    <row r="78" spans="5:11" ht="24.95" customHeight="1">
      <c r="E78" s="695"/>
      <c r="F78" s="701" t="s">
        <v>315</v>
      </c>
      <c r="G78" s="740">
        <v>1</v>
      </c>
      <c r="H78" s="449">
        <v>1</v>
      </c>
      <c r="I78" s="451" t="s">
        <v>40</v>
      </c>
      <c r="J78" s="452">
        <v>0</v>
      </c>
      <c r="K78" s="452">
        <f>SUM(J78)</f>
        <v>0</v>
      </c>
    </row>
    <row r="79" spans="5:11" ht="24.95" customHeight="1">
      <c r="E79" s="695"/>
      <c r="F79" s="702"/>
      <c r="G79" s="735"/>
      <c r="H79" s="449">
        <v>2</v>
      </c>
      <c r="I79" s="455" t="s">
        <v>90</v>
      </c>
      <c r="J79" s="460">
        <v>0</v>
      </c>
      <c r="K79" s="452">
        <f>SUM(J79)</f>
        <v>0</v>
      </c>
    </row>
    <row r="80" spans="5:11" ht="24.95" customHeight="1">
      <c r="E80" s="695"/>
      <c r="F80" s="702"/>
      <c r="G80" s="735"/>
      <c r="H80" s="449">
        <v>3</v>
      </c>
      <c r="I80" s="451" t="s">
        <v>119</v>
      </c>
      <c r="J80" s="452">
        <v>0</v>
      </c>
      <c r="K80" s="452">
        <f>SUM(J80)</f>
        <v>0</v>
      </c>
    </row>
    <row r="81" spans="3:11" ht="24.95" customHeight="1" thickBot="1">
      <c r="E81" s="695"/>
      <c r="F81" s="703"/>
      <c r="G81" s="736"/>
      <c r="H81" s="486"/>
      <c r="I81" s="484" t="s">
        <v>343</v>
      </c>
      <c r="J81" s="485">
        <f>SUM(J78:J80)</f>
        <v>0</v>
      </c>
      <c r="K81" s="598">
        <f>SUM(J81)</f>
        <v>0</v>
      </c>
    </row>
    <row r="82" spans="3:11" ht="24.95" customHeight="1" thickBot="1">
      <c r="E82" s="695"/>
      <c r="F82" s="713" t="s">
        <v>273</v>
      </c>
      <c r="G82" s="714"/>
      <c r="H82" s="714"/>
      <c r="I82" s="714"/>
      <c r="J82" s="714"/>
      <c r="K82" s="715"/>
    </row>
    <row r="83" spans="3:11" s="463" customFormat="1" ht="24.95" customHeight="1">
      <c r="C83" s="464"/>
      <c r="D83" s="473"/>
      <c r="E83" s="695"/>
      <c r="F83" s="701" t="s">
        <v>315</v>
      </c>
      <c r="G83" s="710">
        <v>1</v>
      </c>
      <c r="H83" s="465">
        <v>1</v>
      </c>
      <c r="I83" s="458" t="s">
        <v>13</v>
      </c>
      <c r="J83" s="460">
        <v>0</v>
      </c>
      <c r="K83" s="460">
        <f>SUM(J83)</f>
        <v>0</v>
      </c>
    </row>
    <row r="84" spans="3:11" s="463" customFormat="1" ht="24.95" customHeight="1">
      <c r="C84" s="464"/>
      <c r="D84" s="473"/>
      <c r="E84" s="695"/>
      <c r="F84" s="702"/>
      <c r="G84" s="711"/>
      <c r="H84" s="465">
        <v>2</v>
      </c>
      <c r="I84" s="458" t="s">
        <v>274</v>
      </c>
      <c r="J84" s="452">
        <v>0</v>
      </c>
      <c r="K84" s="460">
        <f t="shared" ref="K84:K92" si="1">SUM(J84)</f>
        <v>0</v>
      </c>
    </row>
    <row r="85" spans="3:11" ht="24.95" customHeight="1">
      <c r="E85" s="695"/>
      <c r="F85" s="703"/>
      <c r="G85" s="712"/>
      <c r="H85" s="457"/>
      <c r="I85" s="453" t="s">
        <v>344</v>
      </c>
      <c r="J85" s="456">
        <f>SUM(J83:J84)</f>
        <v>0</v>
      </c>
      <c r="K85" s="601">
        <f t="shared" si="1"/>
        <v>0</v>
      </c>
    </row>
    <row r="86" spans="3:11" ht="24.95" customHeight="1">
      <c r="E86" s="695"/>
      <c r="F86" s="716" t="s">
        <v>228</v>
      </c>
      <c r="G86" s="719">
        <v>1</v>
      </c>
      <c r="H86" s="449">
        <v>1</v>
      </c>
      <c r="I86" s="451" t="s">
        <v>95</v>
      </c>
      <c r="J86" s="452">
        <v>0</v>
      </c>
      <c r="K86" s="460">
        <f t="shared" si="1"/>
        <v>0</v>
      </c>
    </row>
    <row r="87" spans="3:11" ht="24.95" customHeight="1">
      <c r="E87" s="695"/>
      <c r="F87" s="717"/>
      <c r="G87" s="720"/>
      <c r="H87" s="486"/>
      <c r="I87" s="484" t="s">
        <v>95</v>
      </c>
      <c r="J87" s="485">
        <f>J86</f>
        <v>0</v>
      </c>
      <c r="K87" s="597">
        <f t="shared" si="1"/>
        <v>0</v>
      </c>
    </row>
    <row r="88" spans="3:11" ht="24.95" customHeight="1">
      <c r="E88" s="695"/>
      <c r="F88" s="717"/>
      <c r="G88" s="731">
        <v>2</v>
      </c>
      <c r="H88" s="449">
        <v>1</v>
      </c>
      <c r="I88" s="451" t="s">
        <v>276</v>
      </c>
      <c r="J88" s="452">
        <v>0</v>
      </c>
      <c r="K88" s="460">
        <f t="shared" si="1"/>
        <v>0</v>
      </c>
    </row>
    <row r="89" spans="3:11" ht="24.95" customHeight="1">
      <c r="E89" s="695"/>
      <c r="F89" s="717"/>
      <c r="G89" s="712"/>
      <c r="H89" s="457"/>
      <c r="I89" s="453" t="s">
        <v>276</v>
      </c>
      <c r="J89" s="456">
        <f>J88</f>
        <v>0</v>
      </c>
      <c r="K89" s="601">
        <f t="shared" si="1"/>
        <v>0</v>
      </c>
    </row>
    <row r="90" spans="3:11" ht="24.95" customHeight="1">
      <c r="E90" s="695"/>
      <c r="F90" s="717"/>
      <c r="G90" s="719">
        <v>3</v>
      </c>
      <c r="H90" s="449"/>
      <c r="I90" s="451"/>
      <c r="J90" s="452">
        <v>0</v>
      </c>
      <c r="K90" s="460">
        <f t="shared" si="1"/>
        <v>0</v>
      </c>
    </row>
    <row r="91" spans="3:11" ht="24.95" customHeight="1">
      <c r="E91" s="695"/>
      <c r="F91" s="717"/>
      <c r="G91" s="735"/>
      <c r="H91" s="449">
        <v>2</v>
      </c>
      <c r="I91" s="451" t="s">
        <v>121</v>
      </c>
      <c r="J91" s="452">
        <v>0</v>
      </c>
      <c r="K91" s="460">
        <f t="shared" si="1"/>
        <v>0</v>
      </c>
    </row>
    <row r="92" spans="3:11" ht="24.95" customHeight="1" thickBot="1">
      <c r="E92" s="695"/>
      <c r="F92" s="718"/>
      <c r="G92" s="736"/>
      <c r="H92" s="488"/>
      <c r="I92" s="489" t="s">
        <v>98</v>
      </c>
      <c r="J92" s="490">
        <f>SUM(J90:J91)</f>
        <v>0</v>
      </c>
      <c r="K92" s="597">
        <f t="shared" si="1"/>
        <v>0</v>
      </c>
    </row>
    <row r="93" spans="3:11" ht="24.95" customHeight="1">
      <c r="E93" s="695"/>
      <c r="F93" s="704" t="s">
        <v>345</v>
      </c>
      <c r="G93" s="705"/>
      <c r="H93" s="705"/>
      <c r="I93" s="706"/>
      <c r="J93" s="699">
        <f>J8+J16+J23+J29+J33+J39+J41+J43+J49+J58+J60+J63+J66+J71+J76+J73+J81+J85+J87+J89+J92</f>
        <v>0</v>
      </c>
      <c r="K93" s="699">
        <f>K8+K16+K23+K29+K33+K39+K41+K43+K49+K58+K60+K63+K66+K71+K76+K73+K81+K85+K87+K89+K92</f>
        <v>0</v>
      </c>
    </row>
    <row r="94" spans="3:11" ht="24.95" customHeight="1" thickBot="1">
      <c r="E94" s="695"/>
      <c r="F94" s="707"/>
      <c r="G94" s="708"/>
      <c r="H94" s="708"/>
      <c r="I94" s="709"/>
      <c r="J94" s="700"/>
      <c r="K94" s="700"/>
    </row>
    <row r="95" spans="3:11" ht="24.95" customHeight="1">
      <c r="D95" s="474"/>
      <c r="G95" s="439"/>
      <c r="J95" s="491"/>
    </row>
    <row r="96" spans="3:11" ht="24.95" customHeight="1">
      <c r="D96" s="474"/>
      <c r="G96" s="439"/>
      <c r="J96" s="491"/>
    </row>
    <row r="97" spans="10:10">
      <c r="J97" s="468"/>
    </row>
    <row r="98" spans="10:10">
      <c r="J98" s="468"/>
    </row>
  </sheetData>
  <mergeCells count="53">
    <mergeCell ref="A6:A10"/>
    <mergeCell ref="A16:A19"/>
    <mergeCell ref="B10:C10"/>
    <mergeCell ref="B19:C19"/>
    <mergeCell ref="A4:D4"/>
    <mergeCell ref="F5:G5"/>
    <mergeCell ref="A3:D3"/>
    <mergeCell ref="F4:K4"/>
    <mergeCell ref="A2:H2"/>
    <mergeCell ref="G17:G23"/>
    <mergeCell ref="G6:G8"/>
    <mergeCell ref="H8:I8"/>
    <mergeCell ref="H16:I16"/>
    <mergeCell ref="H23:I23"/>
    <mergeCell ref="F83:F85"/>
    <mergeCell ref="G74:G76"/>
    <mergeCell ref="D28:D29"/>
    <mergeCell ref="A28:C29"/>
    <mergeCell ref="G42:G43"/>
    <mergeCell ref="G24:G29"/>
    <mergeCell ref="G59:G60"/>
    <mergeCell ref="A25:C26"/>
    <mergeCell ref="D25:D26"/>
    <mergeCell ref="G44:G49"/>
    <mergeCell ref="G67:G71"/>
    <mergeCell ref="F82:K82"/>
    <mergeCell ref="G40:G41"/>
    <mergeCell ref="H29:I29"/>
    <mergeCell ref="G30:G33"/>
    <mergeCell ref="G34:G39"/>
    <mergeCell ref="F6:F73"/>
    <mergeCell ref="G78:G81"/>
    <mergeCell ref="G61:G63"/>
    <mergeCell ref="G50:G58"/>
    <mergeCell ref="A24:D24"/>
    <mergeCell ref="H33:I33"/>
    <mergeCell ref="G10:G16"/>
    <mergeCell ref="H34:H38"/>
    <mergeCell ref="F3:K3"/>
    <mergeCell ref="H39:I39"/>
    <mergeCell ref="E3:E94"/>
    <mergeCell ref="G64:G66"/>
    <mergeCell ref="K93:K94"/>
    <mergeCell ref="F78:F81"/>
    <mergeCell ref="F93:I94"/>
    <mergeCell ref="G83:G85"/>
    <mergeCell ref="J93:J94"/>
    <mergeCell ref="F77:K77"/>
    <mergeCell ref="F86:F92"/>
    <mergeCell ref="G86:G87"/>
    <mergeCell ref="G72:G73"/>
    <mergeCell ref="G90:G92"/>
    <mergeCell ref="G88:G89"/>
  </mergeCells>
  <phoneticPr fontId="23" type="noConversion"/>
  <pageMargins left="0.19685039370078741" right="0.19685039370078741" top="0.19685039370078741" bottom="0.19685039370078741" header="0.19685039370078741" footer="0.19685039370078741"/>
  <pageSetup paperSize="9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8"/>
  <sheetViews>
    <sheetView rightToLeft="1" tabSelected="1" view="pageBreakPreview" topLeftCell="A16" zoomScale="80" zoomScaleNormal="100" zoomScaleSheetLayoutView="80" workbookViewId="0">
      <selection activeCell="D29" sqref="D29"/>
    </sheetView>
  </sheetViews>
  <sheetFormatPr baseColWidth="10" defaultRowHeight="30" customHeight="1"/>
  <cols>
    <col min="1" max="2" width="11.7109375" style="2" customWidth="1"/>
    <col min="3" max="7" width="12.7109375" style="2" customWidth="1"/>
    <col min="8" max="8" width="14.85546875" style="2" customWidth="1"/>
    <col min="9" max="9" width="11.42578125" style="2"/>
    <col min="10" max="10" width="10.7109375" style="2" customWidth="1"/>
    <col min="11" max="16384" width="11.42578125" style="2"/>
  </cols>
  <sheetData>
    <row r="2" spans="1:10" s="1" customFormat="1" ht="30" customHeight="1">
      <c r="A2" s="774" t="s">
        <v>60</v>
      </c>
      <c r="B2" s="774"/>
      <c r="C2" s="774"/>
      <c r="D2" s="774"/>
      <c r="E2" s="774"/>
      <c r="F2" s="774"/>
      <c r="G2" s="774"/>
      <c r="H2" s="774"/>
      <c r="I2" s="774"/>
      <c r="J2" s="774"/>
    </row>
    <row r="3" spans="1:10" ht="12" customHeight="1"/>
    <row r="4" spans="1:10" ht="30" customHeight="1">
      <c r="A4" s="774" t="s">
        <v>61</v>
      </c>
      <c r="B4" s="774"/>
      <c r="C4" s="774"/>
      <c r="D4" s="774"/>
      <c r="E4" s="774"/>
      <c r="F4" s="774"/>
      <c r="G4" s="774"/>
      <c r="H4" s="774"/>
      <c r="I4" s="774"/>
      <c r="J4" s="774"/>
    </row>
    <row r="6" spans="1:10" s="4" customFormat="1" ht="36" customHeight="1">
      <c r="A6" s="775" t="s">
        <v>62</v>
      </c>
      <c r="B6" s="775"/>
      <c r="C6" s="776"/>
      <c r="D6" s="776"/>
      <c r="E6" s="776"/>
      <c r="F6" s="776"/>
      <c r="G6" s="776"/>
      <c r="H6" s="776"/>
      <c r="I6" s="776"/>
    </row>
    <row r="7" spans="1:10" s="4" customFormat="1" ht="43.5" customHeight="1">
      <c r="A7" s="775" t="s">
        <v>175</v>
      </c>
      <c r="B7" s="775"/>
      <c r="C7" s="775"/>
      <c r="D7" s="776"/>
      <c r="E7" s="776"/>
      <c r="F7" s="776"/>
      <c r="G7" s="776"/>
      <c r="H7" s="776"/>
      <c r="I7" s="776"/>
    </row>
    <row r="8" spans="1:10" s="4" customFormat="1" ht="40.5" customHeight="1">
      <c r="A8" s="775" t="s">
        <v>63</v>
      </c>
      <c r="B8" s="775"/>
      <c r="C8" s="776"/>
      <c r="D8" s="776"/>
      <c r="E8" s="776"/>
      <c r="F8" s="776"/>
      <c r="G8" s="776"/>
      <c r="H8" s="776"/>
      <c r="I8" s="776"/>
    </row>
    <row r="9" spans="1:10" s="4" customFormat="1" ht="39" customHeight="1">
      <c r="A9" s="775" t="s">
        <v>176</v>
      </c>
      <c r="B9" s="775"/>
      <c r="C9" s="775"/>
      <c r="D9" s="782"/>
      <c r="E9" s="782"/>
      <c r="F9" s="782"/>
      <c r="G9" s="782"/>
      <c r="H9" s="782"/>
      <c r="I9" s="782"/>
    </row>
    <row r="10" spans="1:10" s="4" customFormat="1" ht="39" customHeight="1">
      <c r="A10" s="775" t="s">
        <v>64</v>
      </c>
      <c r="B10" s="775"/>
      <c r="C10" s="776"/>
      <c r="D10" s="776"/>
      <c r="E10" s="776"/>
      <c r="F10" s="776"/>
      <c r="G10" s="776"/>
      <c r="H10" s="776"/>
      <c r="I10" s="776"/>
    </row>
    <row r="11" spans="1:10" s="4" customFormat="1" ht="39" customHeight="1">
      <c r="A11" s="775" t="s">
        <v>65</v>
      </c>
      <c r="B11" s="775"/>
      <c r="C11" s="776"/>
      <c r="D11" s="776"/>
      <c r="E11" s="260"/>
      <c r="F11" s="261"/>
      <c r="G11" s="261"/>
      <c r="H11" s="261"/>
      <c r="I11" s="261"/>
    </row>
    <row r="12" spans="1:10" s="4" customFormat="1" ht="51" customHeight="1">
      <c r="A12" s="779" t="s">
        <v>66</v>
      </c>
      <c r="B12" s="779"/>
      <c r="C12" s="776"/>
      <c r="D12" s="776"/>
      <c r="E12" s="260"/>
      <c r="F12" s="261"/>
      <c r="G12" s="261"/>
      <c r="H12" s="261"/>
      <c r="I12" s="261"/>
    </row>
    <row r="13" spans="1:10" ht="48.75" customHeight="1">
      <c r="A13" s="6"/>
      <c r="B13" s="7"/>
      <c r="C13" s="8"/>
      <c r="D13" s="8"/>
      <c r="E13" s="8"/>
      <c r="F13" s="8"/>
      <c r="G13" s="8"/>
      <c r="H13" s="8"/>
      <c r="I13" s="8"/>
      <c r="J13" s="7"/>
    </row>
    <row r="14" spans="1:10" ht="30" customHeight="1">
      <c r="A14" s="6"/>
      <c r="B14" s="7"/>
      <c r="C14" s="8"/>
      <c r="D14" s="8"/>
      <c r="E14" s="8"/>
      <c r="F14" s="8"/>
      <c r="G14" s="8"/>
      <c r="H14" s="8"/>
      <c r="I14" s="8"/>
      <c r="J14" s="7"/>
    </row>
    <row r="15" spans="1:10" ht="30" customHeight="1">
      <c r="A15" s="6"/>
      <c r="B15" s="7"/>
      <c r="C15" s="8"/>
      <c r="D15" s="8"/>
      <c r="E15" s="8"/>
      <c r="F15" s="8"/>
      <c r="G15" s="8"/>
      <c r="H15" s="8"/>
      <c r="I15" s="8"/>
      <c r="J15" s="7"/>
    </row>
    <row r="16" spans="1:10" ht="28.5" customHeight="1">
      <c r="A16" s="6"/>
      <c r="B16" s="7"/>
      <c r="C16" s="8"/>
      <c r="D16" s="8"/>
      <c r="E16" s="8"/>
      <c r="F16" s="8"/>
      <c r="G16" s="8"/>
      <c r="H16" s="8"/>
      <c r="I16" s="8"/>
      <c r="J16" s="7"/>
    </row>
    <row r="17" spans="1:10" ht="21" customHeight="1">
      <c r="A17" s="6"/>
      <c r="B17" s="7"/>
      <c r="C17" s="8"/>
      <c r="D17" s="8"/>
      <c r="E17" s="8"/>
      <c r="F17" s="8"/>
      <c r="G17" s="8"/>
      <c r="H17" s="8"/>
      <c r="I17" s="8"/>
      <c r="J17" s="7"/>
    </row>
    <row r="18" spans="1:10" ht="30" customHeight="1">
      <c r="A18" s="6"/>
      <c r="B18" s="7"/>
      <c r="C18" s="8"/>
      <c r="D18" s="8"/>
      <c r="E18" s="8"/>
      <c r="F18" s="8"/>
      <c r="G18" s="8"/>
      <c r="H18" s="8"/>
      <c r="I18" s="8"/>
      <c r="J18" s="7"/>
    </row>
    <row r="19" spans="1:10" ht="30" customHeight="1">
      <c r="A19" s="6"/>
      <c r="B19" s="7"/>
      <c r="C19" s="8"/>
      <c r="D19" s="8"/>
      <c r="E19" s="8"/>
      <c r="F19" s="8"/>
      <c r="G19" s="8"/>
      <c r="H19" s="8"/>
      <c r="I19" s="8"/>
      <c r="J19" s="7"/>
    </row>
    <row r="20" spans="1:10" ht="21" customHeight="1">
      <c r="A20" s="6"/>
      <c r="B20" s="7"/>
      <c r="C20" s="8"/>
      <c r="D20" s="8"/>
      <c r="E20" s="8"/>
      <c r="F20" s="8"/>
      <c r="G20" s="8"/>
      <c r="H20" s="8"/>
      <c r="I20" s="8"/>
      <c r="J20" s="7"/>
    </row>
    <row r="21" spans="1:10" ht="30" customHeight="1">
      <c r="B21" s="167"/>
      <c r="C21" s="167"/>
      <c r="D21" s="780" t="s">
        <v>124</v>
      </c>
      <c r="E21" s="780"/>
      <c r="F21" s="780"/>
      <c r="G21" s="781" t="s">
        <v>513</v>
      </c>
      <c r="H21" s="781"/>
      <c r="I21" s="167"/>
      <c r="J21" s="167"/>
    </row>
    <row r="22" spans="1:10" ht="30" customHeight="1">
      <c r="A22" s="6"/>
      <c r="B22" s="7"/>
      <c r="C22" s="8"/>
      <c r="D22" s="8"/>
      <c r="E22" s="8"/>
      <c r="F22" s="8"/>
      <c r="G22" s="8"/>
      <c r="H22" s="8"/>
      <c r="I22" s="8"/>
      <c r="J22" s="7"/>
    </row>
    <row r="23" spans="1:10" ht="4.5" customHeight="1">
      <c r="A23" s="6"/>
      <c r="B23" s="10"/>
      <c r="C23" s="10"/>
      <c r="D23" s="10"/>
      <c r="E23" s="12"/>
      <c r="F23" s="9"/>
      <c r="G23" s="9"/>
      <c r="H23" s="9"/>
      <c r="I23" s="9"/>
      <c r="J23" s="9"/>
    </row>
    <row r="24" spans="1:10" s="14" customFormat="1" ht="50.1" customHeight="1">
      <c r="B24" s="778" t="s">
        <v>515</v>
      </c>
      <c r="C24" s="778"/>
      <c r="D24" s="778"/>
      <c r="E24" s="778"/>
      <c r="F24" s="778"/>
      <c r="G24" s="778"/>
      <c r="H24" s="778"/>
      <c r="I24" s="778"/>
      <c r="J24" s="778"/>
    </row>
    <row r="25" spans="1:10" s="14" customFormat="1" ht="56.25" customHeight="1">
      <c r="B25" s="778" t="s">
        <v>516</v>
      </c>
      <c r="C25" s="778"/>
      <c r="D25" s="778"/>
      <c r="E25" s="778"/>
      <c r="F25" s="778"/>
      <c r="G25" s="778"/>
      <c r="H25" s="778"/>
      <c r="I25" s="778"/>
      <c r="J25" s="778"/>
    </row>
    <row r="26" spans="1:10" s="14" customFormat="1" ht="50.1" customHeight="1">
      <c r="B26" s="778" t="s">
        <v>198</v>
      </c>
      <c r="C26" s="778"/>
      <c r="D26" s="778"/>
      <c r="E26" s="778"/>
      <c r="F26" s="778"/>
      <c r="G26" s="778"/>
      <c r="H26" s="778"/>
      <c r="I26" s="778"/>
      <c r="J26" s="778"/>
    </row>
    <row r="27" spans="1:10" s="14" customFormat="1" ht="50.1" customHeight="1">
      <c r="B27" s="778" t="s">
        <v>191</v>
      </c>
      <c r="C27" s="778"/>
      <c r="D27" s="778"/>
      <c r="E27" s="778"/>
      <c r="F27" s="778"/>
      <c r="G27" s="778"/>
      <c r="H27" s="778"/>
      <c r="I27" s="778"/>
      <c r="J27" s="778"/>
    </row>
    <row r="28" spans="1:10" s="9" customFormat="1" ht="39.950000000000003" customHeight="1">
      <c r="A28" s="777"/>
      <c r="B28" s="777"/>
      <c r="C28" s="777"/>
      <c r="D28" s="777"/>
      <c r="E28" s="777"/>
      <c r="F28" s="777"/>
      <c r="G28" s="777"/>
      <c r="H28" s="777"/>
      <c r="I28" s="777"/>
      <c r="J28" s="777"/>
    </row>
    <row r="29" spans="1:10" s="9" customFormat="1" ht="39.950000000000003" customHeight="1">
      <c r="A29" s="15"/>
      <c r="B29" s="15"/>
      <c r="C29" s="16"/>
      <c r="D29" s="13"/>
      <c r="E29" s="13"/>
    </row>
    <row r="30" spans="1:10" s="9" customFormat="1" ht="39.950000000000003" customHeight="1">
      <c r="A30" s="15"/>
      <c r="B30" s="15"/>
      <c r="C30" s="16"/>
      <c r="D30" s="13"/>
      <c r="E30" s="13"/>
    </row>
    <row r="31" spans="1:10" ht="18">
      <c r="A31" s="17"/>
      <c r="B31" s="17"/>
      <c r="C31" s="18"/>
      <c r="D31" s="19"/>
      <c r="E31" s="19"/>
    </row>
    <row r="32" spans="1:10" ht="18">
      <c r="A32" s="20"/>
      <c r="B32" s="20"/>
      <c r="C32" s="18"/>
      <c r="D32" s="19"/>
      <c r="E32" s="19"/>
    </row>
    <row r="33" spans="1:5" ht="18">
      <c r="A33" s="21"/>
      <c r="B33" s="21"/>
      <c r="C33" s="22"/>
      <c r="D33" s="19"/>
      <c r="E33" s="19"/>
    </row>
    <row r="34" spans="1:5" s="9" customFormat="1" ht="18">
      <c r="A34" s="15"/>
      <c r="B34" s="15"/>
      <c r="C34" s="23"/>
      <c r="D34" s="13"/>
      <c r="E34" s="13"/>
    </row>
    <row r="35" spans="1:5" ht="18">
      <c r="A35" s="24"/>
      <c r="B35" s="24"/>
      <c r="C35" s="19"/>
      <c r="D35" s="19"/>
      <c r="E35" s="19"/>
    </row>
    <row r="36" spans="1:5" ht="14.25">
      <c r="A36" s="19"/>
      <c r="B36" s="19"/>
      <c r="C36" s="19"/>
      <c r="D36" s="19"/>
      <c r="E36" s="19"/>
    </row>
    <row r="37" spans="1:5" ht="18">
      <c r="A37" s="19"/>
      <c r="B37" s="19"/>
      <c r="C37" s="25"/>
      <c r="D37" s="19"/>
      <c r="E37" s="19"/>
    </row>
    <row r="38" spans="1:5" ht="14.25">
      <c r="A38" s="19"/>
      <c r="B38" s="19"/>
      <c r="C38" s="19"/>
      <c r="D38" s="19"/>
      <c r="E38" s="19"/>
    </row>
    <row r="39" spans="1:5" ht="18">
      <c r="A39" s="19"/>
      <c r="B39" s="19"/>
      <c r="C39" s="26"/>
      <c r="D39" s="19"/>
      <c r="E39" s="19"/>
    </row>
    <row r="40" spans="1:5" ht="18">
      <c r="A40" s="27"/>
      <c r="B40" s="27"/>
      <c r="C40" s="26"/>
      <c r="D40" s="27"/>
      <c r="E40" s="27"/>
    </row>
    <row r="41" spans="1:5" ht="14.25">
      <c r="A41" s="19"/>
      <c r="B41" s="19"/>
      <c r="C41" s="19"/>
      <c r="D41" s="19"/>
      <c r="E41" s="19"/>
    </row>
    <row r="42" spans="1:5" ht="18">
      <c r="A42" s="19"/>
      <c r="B42" s="19"/>
      <c r="C42" s="28"/>
      <c r="D42" s="19"/>
      <c r="E42" s="19"/>
    </row>
    <row r="43" spans="1:5" ht="18">
      <c r="A43" s="19"/>
      <c r="B43" s="19"/>
      <c r="C43" s="28"/>
      <c r="D43" s="19"/>
      <c r="E43" s="19"/>
    </row>
    <row r="44" spans="1:5" ht="18">
      <c r="A44" s="19"/>
      <c r="B44" s="19"/>
      <c r="C44" s="28"/>
      <c r="D44" s="19"/>
      <c r="E44" s="19"/>
    </row>
    <row r="45" spans="1:5" ht="18">
      <c r="A45" s="19"/>
      <c r="B45" s="19"/>
      <c r="C45" s="28"/>
      <c r="D45" s="19"/>
      <c r="E45" s="19"/>
    </row>
    <row r="46" spans="1:5" ht="14.25">
      <c r="A46" s="19"/>
      <c r="B46" s="19"/>
      <c r="C46" s="19"/>
      <c r="D46" s="19"/>
      <c r="E46" s="19"/>
    </row>
    <row r="47" spans="1:5" ht="18">
      <c r="A47" s="24"/>
      <c r="B47" s="24"/>
      <c r="C47" s="19"/>
      <c r="D47" s="19"/>
      <c r="E47" s="19"/>
    </row>
    <row r="48" spans="1:5" ht="14.25">
      <c r="A48" s="19"/>
      <c r="B48" s="19"/>
      <c r="C48" s="19"/>
      <c r="D48" s="19"/>
      <c r="E48" s="19"/>
    </row>
    <row r="49" spans="1:5" ht="18">
      <c r="A49" s="28"/>
      <c r="B49" s="28"/>
      <c r="C49" s="28"/>
      <c r="D49" s="28"/>
      <c r="E49" s="19"/>
    </row>
    <row r="50" spans="1:5" ht="18">
      <c r="A50" s="28"/>
      <c r="B50" s="28"/>
      <c r="C50" s="28"/>
      <c r="D50" s="28"/>
      <c r="E50" s="19"/>
    </row>
    <row r="51" spans="1:5" ht="18">
      <c r="A51" s="28"/>
      <c r="B51" s="28"/>
      <c r="C51" s="28"/>
      <c r="D51" s="28"/>
      <c r="E51" s="19"/>
    </row>
    <row r="52" spans="1:5" ht="18">
      <c r="A52" s="28"/>
      <c r="B52" s="28"/>
      <c r="C52" s="28"/>
      <c r="D52" s="28"/>
      <c r="E52" s="19"/>
    </row>
    <row r="53" spans="1:5" ht="18">
      <c r="A53" s="28"/>
      <c r="B53" s="28"/>
      <c r="C53" s="28"/>
      <c r="D53" s="28"/>
      <c r="E53" s="19"/>
    </row>
    <row r="54" spans="1:5" ht="18">
      <c r="A54" s="28"/>
      <c r="B54" s="28"/>
      <c r="C54" s="28"/>
      <c r="D54" s="28"/>
      <c r="E54" s="19"/>
    </row>
    <row r="55" spans="1:5" ht="14.25">
      <c r="A55" s="19"/>
      <c r="B55" s="19"/>
      <c r="C55" s="19"/>
      <c r="D55" s="19"/>
      <c r="E55" s="19"/>
    </row>
    <row r="56" spans="1:5" ht="14.25">
      <c r="A56" s="19"/>
      <c r="B56" s="19"/>
      <c r="C56" s="29"/>
      <c r="D56" s="19"/>
      <c r="E56" s="19"/>
    </row>
    <row r="57" spans="1:5" ht="14.25">
      <c r="A57" s="19"/>
      <c r="B57" s="19"/>
      <c r="C57" s="19"/>
      <c r="D57" s="19"/>
      <c r="E57" s="19"/>
    </row>
    <row r="58" spans="1:5" ht="14.25">
      <c r="A58" s="19"/>
      <c r="B58" s="19"/>
      <c r="C58" s="19"/>
      <c r="D58" s="19"/>
      <c r="E58" s="19"/>
    </row>
    <row r="59" spans="1:5" ht="14.25">
      <c r="A59" s="19"/>
      <c r="B59" s="19"/>
      <c r="C59" s="19"/>
      <c r="D59" s="19"/>
      <c r="E59" s="19"/>
    </row>
    <row r="60" spans="1:5" ht="14.25">
      <c r="A60" s="19"/>
      <c r="B60" s="19"/>
      <c r="C60" s="19"/>
      <c r="D60" s="19"/>
      <c r="E60" s="19"/>
    </row>
    <row r="61" spans="1:5" ht="14.25">
      <c r="A61" s="19"/>
      <c r="B61" s="19"/>
      <c r="C61" s="19"/>
      <c r="D61" s="19"/>
      <c r="E61" s="19"/>
    </row>
    <row r="62" spans="1:5" ht="14.25">
      <c r="A62" s="19"/>
      <c r="B62" s="19"/>
      <c r="C62" s="19"/>
      <c r="D62" s="19"/>
      <c r="E62" s="19"/>
    </row>
    <row r="63" spans="1:5" ht="14.25">
      <c r="A63" s="19"/>
      <c r="B63" s="19"/>
      <c r="C63" s="19"/>
      <c r="D63" s="19"/>
      <c r="E63" s="19"/>
    </row>
    <row r="64" spans="1:5" ht="14.25">
      <c r="A64" s="19"/>
      <c r="B64" s="19"/>
      <c r="C64" s="19"/>
      <c r="D64" s="19"/>
      <c r="E64" s="19"/>
    </row>
    <row r="65" spans="1:5" ht="14.25">
      <c r="A65" s="19"/>
      <c r="B65" s="19"/>
      <c r="C65" s="19"/>
      <c r="D65" s="19"/>
      <c r="E65" s="19"/>
    </row>
    <row r="66" spans="1:5" ht="14.25">
      <c r="A66" s="19"/>
      <c r="B66" s="19"/>
      <c r="C66" s="19"/>
      <c r="D66" s="19"/>
      <c r="E66" s="19"/>
    </row>
    <row r="67" spans="1:5" ht="14.25">
      <c r="A67" s="19"/>
      <c r="B67" s="19"/>
      <c r="C67" s="19"/>
      <c r="D67" s="19"/>
      <c r="E67" s="19"/>
    </row>
    <row r="68" spans="1:5" ht="14.25">
      <c r="A68" s="19"/>
      <c r="B68" s="19"/>
      <c r="C68" s="19"/>
      <c r="D68" s="19"/>
      <c r="E68" s="19"/>
    </row>
    <row r="69" spans="1:5" ht="14.25">
      <c r="A69" s="19"/>
      <c r="B69" s="19"/>
      <c r="C69" s="19"/>
      <c r="D69" s="19"/>
      <c r="E69" s="19"/>
    </row>
    <row r="70" spans="1:5" ht="14.25">
      <c r="A70" s="19"/>
      <c r="B70" s="19"/>
      <c r="C70" s="19"/>
      <c r="D70" s="19"/>
      <c r="E70" s="19"/>
    </row>
    <row r="71" spans="1:5" ht="14.25">
      <c r="A71" s="19"/>
      <c r="B71" s="19"/>
      <c r="C71" s="19"/>
      <c r="D71" s="19"/>
      <c r="E71" s="19"/>
    </row>
    <row r="72" spans="1:5" ht="14.25">
      <c r="A72" s="19"/>
      <c r="B72" s="19"/>
      <c r="C72" s="19"/>
      <c r="D72" s="19"/>
      <c r="E72" s="19"/>
    </row>
    <row r="73" spans="1:5" ht="14.25">
      <c r="A73" s="19"/>
      <c r="B73" s="19"/>
      <c r="C73" s="19"/>
      <c r="D73" s="19"/>
      <c r="E73" s="19"/>
    </row>
    <row r="74" spans="1:5" ht="14.25">
      <c r="A74" s="19"/>
      <c r="B74" s="19"/>
      <c r="C74" s="19"/>
      <c r="D74" s="19"/>
      <c r="E74" s="19"/>
    </row>
    <row r="75" spans="1:5" ht="14.25">
      <c r="A75" s="19"/>
      <c r="B75" s="19"/>
      <c r="C75" s="19"/>
      <c r="D75" s="19"/>
      <c r="E75" s="19"/>
    </row>
    <row r="76" spans="1:5" ht="14.25">
      <c r="A76" s="19"/>
      <c r="B76" s="19"/>
      <c r="C76" s="19"/>
      <c r="D76" s="19"/>
      <c r="E76" s="19"/>
    </row>
    <row r="77" spans="1:5" ht="14.25">
      <c r="A77" s="19"/>
      <c r="B77" s="19"/>
      <c r="C77" s="19"/>
      <c r="D77" s="19"/>
      <c r="E77" s="19"/>
    </row>
    <row r="78" spans="1:5" ht="14.25">
      <c r="A78" s="19"/>
      <c r="B78" s="19"/>
      <c r="C78" s="19"/>
      <c r="D78" s="19"/>
      <c r="E78" s="19"/>
    </row>
    <row r="79" spans="1:5" ht="14.25">
      <c r="A79" s="19"/>
      <c r="B79" s="19"/>
      <c r="C79" s="19"/>
      <c r="D79" s="19"/>
      <c r="E79" s="19"/>
    </row>
    <row r="80" spans="1:5" ht="14.25">
      <c r="A80" s="19"/>
      <c r="B80" s="19"/>
      <c r="C80" s="19"/>
      <c r="D80" s="19"/>
      <c r="E80" s="19"/>
    </row>
    <row r="81" spans="1:5" ht="14.25">
      <c r="A81" s="19"/>
      <c r="B81" s="19"/>
      <c r="C81" s="19"/>
      <c r="D81" s="19"/>
      <c r="E81" s="19"/>
    </row>
    <row r="82" spans="1:5" ht="14.25">
      <c r="A82" s="19"/>
      <c r="B82" s="19"/>
      <c r="C82" s="19"/>
      <c r="D82" s="19"/>
      <c r="E82" s="19"/>
    </row>
    <row r="83" spans="1:5" ht="14.25">
      <c r="A83" s="19"/>
      <c r="B83" s="19"/>
      <c r="C83" s="19"/>
      <c r="D83" s="19"/>
      <c r="E83" s="19"/>
    </row>
    <row r="84" spans="1:5" ht="14.25">
      <c r="A84" s="19"/>
      <c r="B84" s="19"/>
      <c r="C84" s="19"/>
      <c r="D84" s="19"/>
      <c r="E84" s="19"/>
    </row>
    <row r="85" spans="1:5" ht="14.25">
      <c r="A85" s="19"/>
      <c r="B85" s="19"/>
      <c r="C85" s="19"/>
      <c r="D85" s="19"/>
      <c r="E85" s="19"/>
    </row>
    <row r="86" spans="1:5" ht="14.25">
      <c r="A86" s="19"/>
      <c r="B86" s="19"/>
      <c r="C86" s="19"/>
      <c r="D86" s="19"/>
      <c r="E86" s="19"/>
    </row>
    <row r="87" spans="1:5" ht="14.25">
      <c r="A87" s="19"/>
      <c r="B87" s="19"/>
      <c r="C87" s="19"/>
      <c r="D87" s="19"/>
      <c r="E87" s="19"/>
    </row>
    <row r="88" spans="1:5" ht="14.25">
      <c r="A88" s="19"/>
      <c r="B88" s="19"/>
      <c r="C88" s="19"/>
      <c r="D88" s="19"/>
      <c r="E88" s="19"/>
    </row>
    <row r="89" spans="1:5" ht="14.25">
      <c r="A89" s="19"/>
      <c r="B89" s="19"/>
      <c r="C89" s="19"/>
      <c r="D89" s="19"/>
      <c r="E89" s="19"/>
    </row>
    <row r="90" spans="1:5" ht="14.25">
      <c r="A90" s="19"/>
      <c r="B90" s="19"/>
      <c r="C90" s="19"/>
      <c r="D90" s="19"/>
      <c r="E90" s="19"/>
    </row>
    <row r="91" spans="1:5" ht="14.25">
      <c r="A91" s="19"/>
      <c r="B91" s="19"/>
      <c r="C91" s="19"/>
      <c r="D91" s="19"/>
      <c r="E91" s="19"/>
    </row>
    <row r="92" spans="1:5" ht="14.25">
      <c r="A92" s="19"/>
      <c r="B92" s="19"/>
      <c r="C92" s="19"/>
      <c r="D92" s="19"/>
      <c r="E92" s="19"/>
    </row>
    <row r="93" spans="1:5" ht="14.25">
      <c r="A93" s="19"/>
      <c r="B93" s="19"/>
      <c r="C93" s="19"/>
      <c r="D93" s="19"/>
      <c r="E93" s="19"/>
    </row>
    <row r="94" spans="1:5" ht="14.25">
      <c r="A94" s="19"/>
      <c r="B94" s="19"/>
      <c r="C94" s="19"/>
      <c r="D94" s="19"/>
      <c r="E94" s="19"/>
    </row>
    <row r="95" spans="1:5" ht="14.25">
      <c r="A95" s="19"/>
      <c r="B95" s="19"/>
      <c r="C95" s="19"/>
      <c r="D95" s="19"/>
      <c r="E95" s="19"/>
    </row>
    <row r="96" spans="1:5" ht="14.25">
      <c r="A96" s="19"/>
      <c r="B96" s="19"/>
      <c r="C96" s="19"/>
      <c r="D96" s="19"/>
      <c r="E96" s="19"/>
    </row>
    <row r="97" spans="1:5" ht="14.25">
      <c r="A97" s="19"/>
      <c r="B97" s="19"/>
      <c r="C97" s="19"/>
      <c r="D97" s="19"/>
      <c r="E97" s="19"/>
    </row>
    <row r="98" spans="1:5" ht="14.25">
      <c r="A98" s="19"/>
      <c r="B98" s="19"/>
      <c r="C98" s="19"/>
      <c r="D98" s="19"/>
      <c r="E98" s="19"/>
    </row>
    <row r="99" spans="1:5" ht="14.25">
      <c r="A99" s="19"/>
      <c r="B99" s="19"/>
      <c r="C99" s="19"/>
      <c r="D99" s="19"/>
      <c r="E99" s="19"/>
    </row>
    <row r="100" spans="1:5" ht="14.25">
      <c r="A100" s="19"/>
      <c r="B100" s="19"/>
      <c r="C100" s="19"/>
      <c r="D100" s="19"/>
      <c r="E100" s="19"/>
    </row>
    <row r="101" spans="1:5" ht="14.25">
      <c r="A101" s="19"/>
      <c r="B101" s="19"/>
      <c r="C101" s="19"/>
      <c r="D101" s="19"/>
      <c r="E101" s="19"/>
    </row>
    <row r="102" spans="1:5" ht="14.25">
      <c r="A102" s="19"/>
      <c r="B102" s="19"/>
      <c r="C102" s="19"/>
      <c r="D102" s="19"/>
      <c r="E102" s="19"/>
    </row>
    <row r="103" spans="1:5" ht="14.25">
      <c r="A103" s="19"/>
      <c r="B103" s="19"/>
      <c r="C103" s="19"/>
      <c r="D103" s="19"/>
      <c r="E103" s="19"/>
    </row>
    <row r="104" spans="1:5" ht="14.25">
      <c r="A104" s="19"/>
      <c r="B104" s="19"/>
      <c r="C104" s="19"/>
      <c r="D104" s="19"/>
      <c r="E104" s="19"/>
    </row>
    <row r="105" spans="1:5" ht="14.25">
      <c r="A105" s="19"/>
      <c r="B105" s="19"/>
      <c r="C105" s="19"/>
      <c r="D105" s="19"/>
      <c r="E105" s="19"/>
    </row>
    <row r="106" spans="1:5" ht="14.25">
      <c r="A106" s="19"/>
      <c r="B106" s="19"/>
      <c r="C106" s="19"/>
      <c r="D106" s="19"/>
      <c r="E106" s="19"/>
    </row>
    <row r="107" spans="1:5" ht="14.25">
      <c r="A107" s="19"/>
      <c r="B107" s="19"/>
      <c r="C107" s="19"/>
      <c r="D107" s="19"/>
      <c r="E107" s="19"/>
    </row>
    <row r="108" spans="1:5" ht="14.25">
      <c r="A108" s="19"/>
      <c r="B108" s="19"/>
      <c r="C108" s="19"/>
      <c r="D108" s="19"/>
      <c r="E108" s="19"/>
    </row>
  </sheetData>
  <mergeCells count="23">
    <mergeCell ref="A10:B10"/>
    <mergeCell ref="A11:B11"/>
    <mergeCell ref="C10:I10"/>
    <mergeCell ref="A9:C9"/>
    <mergeCell ref="D9:I9"/>
    <mergeCell ref="C11:D11"/>
    <mergeCell ref="A28:J28"/>
    <mergeCell ref="B25:J25"/>
    <mergeCell ref="B26:J26"/>
    <mergeCell ref="C12:D12"/>
    <mergeCell ref="B24:J24"/>
    <mergeCell ref="A12:B12"/>
    <mergeCell ref="B27:J27"/>
    <mergeCell ref="D21:F21"/>
    <mergeCell ref="G21:H21"/>
    <mergeCell ref="A2:J2"/>
    <mergeCell ref="A4:J4"/>
    <mergeCell ref="A8:B8"/>
    <mergeCell ref="A6:B6"/>
    <mergeCell ref="C6:I6"/>
    <mergeCell ref="C8:I8"/>
    <mergeCell ref="D7:I7"/>
    <mergeCell ref="A7:C7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5" orientation="portrait" blackAndWhite="1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56"/>
  <sheetViews>
    <sheetView rightToLeft="1" view="pageBreakPreview" topLeftCell="A4" zoomScale="62" zoomScaleNormal="100" zoomScaleSheetLayoutView="62" workbookViewId="0">
      <selection activeCell="B14" sqref="B14:H14"/>
    </sheetView>
  </sheetViews>
  <sheetFormatPr baseColWidth="10" defaultRowHeight="30" customHeight="1"/>
  <cols>
    <col min="1" max="1" width="9.28515625" style="30" customWidth="1"/>
    <col min="2" max="2" width="11.42578125" style="30"/>
    <col min="3" max="7" width="12.7109375" style="30" customWidth="1"/>
    <col min="8" max="8" width="20.7109375" style="30" customWidth="1"/>
    <col min="9" max="9" width="20.7109375" style="206" customWidth="1"/>
    <col min="10" max="16384" width="11.42578125" style="30"/>
  </cols>
  <sheetData>
    <row r="1" spans="1:9" ht="79.5" customHeight="1" thickBot="1">
      <c r="A1" s="784" t="s">
        <v>0</v>
      </c>
      <c r="B1" s="784"/>
      <c r="C1" s="784"/>
      <c r="D1" s="784"/>
      <c r="E1" s="784"/>
      <c r="F1" s="784"/>
      <c r="G1" s="784"/>
      <c r="H1" s="784"/>
      <c r="I1" s="784"/>
    </row>
    <row r="2" spans="1:9" ht="68.25" customHeight="1" thickBot="1">
      <c r="A2" s="785" t="s">
        <v>289</v>
      </c>
      <c r="B2" s="786"/>
      <c r="C2" s="786"/>
      <c r="D2" s="786"/>
      <c r="E2" s="786"/>
      <c r="F2" s="786"/>
      <c r="G2" s="786"/>
      <c r="H2" s="786"/>
      <c r="I2" s="787"/>
    </row>
    <row r="3" spans="1:9" ht="20.25" customHeight="1" thickBot="1">
      <c r="A3" s="324"/>
      <c r="B3" s="324"/>
      <c r="C3" s="324"/>
      <c r="D3" s="324"/>
      <c r="E3" s="324"/>
      <c r="F3" s="324"/>
      <c r="G3" s="324"/>
      <c r="H3" s="324"/>
      <c r="I3" s="324"/>
    </row>
    <row r="4" spans="1:9" ht="50.1" customHeight="1" thickBot="1">
      <c r="A4" s="785" t="s">
        <v>217</v>
      </c>
      <c r="B4" s="786"/>
      <c r="C4" s="786"/>
      <c r="D4" s="786"/>
      <c r="E4" s="786"/>
      <c r="F4" s="786"/>
      <c r="G4" s="786"/>
      <c r="H4" s="786"/>
      <c r="I4" s="787"/>
    </row>
    <row r="5" spans="1:9" ht="18.75" customHeight="1" thickBot="1">
      <c r="A5" s="419"/>
      <c r="B5" s="419"/>
      <c r="C5" s="419"/>
      <c r="D5" s="419"/>
      <c r="E5" s="419"/>
      <c r="F5" s="419"/>
      <c r="G5" s="419"/>
      <c r="H5" s="419"/>
      <c r="I5" s="420"/>
    </row>
    <row r="6" spans="1:9" s="33" customFormat="1" ht="49.5" customHeight="1" thickBot="1">
      <c r="A6" s="32" t="s">
        <v>2</v>
      </c>
      <c r="B6" s="788" t="s">
        <v>293</v>
      </c>
      <c r="C6" s="789"/>
      <c r="D6" s="789"/>
      <c r="E6" s="789"/>
      <c r="F6" s="789"/>
      <c r="G6" s="789"/>
      <c r="H6" s="790"/>
      <c r="I6" s="207" t="s">
        <v>67</v>
      </c>
    </row>
    <row r="7" spans="1:9" ht="42" customHeight="1">
      <c r="A7" s="34" t="s">
        <v>201</v>
      </c>
      <c r="B7" s="791" t="s">
        <v>212</v>
      </c>
      <c r="C7" s="791"/>
      <c r="D7" s="791"/>
      <c r="E7" s="791"/>
      <c r="F7" s="791"/>
      <c r="G7" s="791"/>
      <c r="H7" s="791"/>
      <c r="I7" s="215">
        <f>ص5!I13</f>
        <v>0</v>
      </c>
    </row>
    <row r="8" spans="1:9" ht="42" customHeight="1">
      <c r="A8" s="412" t="s">
        <v>202</v>
      </c>
      <c r="B8" s="783" t="s">
        <v>290</v>
      </c>
      <c r="C8" s="783"/>
      <c r="D8" s="783"/>
      <c r="E8" s="783"/>
      <c r="F8" s="783"/>
      <c r="G8" s="783"/>
      <c r="H8" s="783"/>
      <c r="I8" s="216">
        <f>ص5!I15</f>
        <v>0</v>
      </c>
    </row>
    <row r="9" spans="1:9" ht="42" customHeight="1">
      <c r="A9" s="412" t="s">
        <v>203</v>
      </c>
      <c r="B9" s="783" t="s">
        <v>7</v>
      </c>
      <c r="C9" s="783"/>
      <c r="D9" s="783"/>
      <c r="E9" s="783"/>
      <c r="F9" s="783"/>
      <c r="G9" s="783"/>
      <c r="H9" s="783"/>
      <c r="I9" s="216">
        <f>ص5!I17</f>
        <v>0</v>
      </c>
    </row>
    <row r="10" spans="1:9" ht="42" customHeight="1">
      <c r="A10" s="412" t="s">
        <v>204</v>
      </c>
      <c r="B10" s="783" t="s">
        <v>5</v>
      </c>
      <c r="C10" s="783"/>
      <c r="D10" s="783"/>
      <c r="E10" s="783"/>
      <c r="F10" s="783"/>
      <c r="G10" s="783"/>
      <c r="H10" s="783"/>
      <c r="I10" s="216">
        <f>ص5!I19</f>
        <v>0</v>
      </c>
    </row>
    <row r="11" spans="1:9" ht="42" customHeight="1">
      <c r="A11" s="412" t="s">
        <v>205</v>
      </c>
      <c r="B11" s="783" t="s">
        <v>6</v>
      </c>
      <c r="C11" s="783"/>
      <c r="D11" s="783"/>
      <c r="E11" s="783"/>
      <c r="F11" s="783"/>
      <c r="G11" s="783"/>
      <c r="H11" s="783"/>
      <c r="I11" s="216">
        <f>ص5!I21</f>
        <v>0</v>
      </c>
    </row>
    <row r="12" spans="1:9" ht="42" customHeight="1">
      <c r="A12" s="412" t="s">
        <v>206</v>
      </c>
      <c r="B12" s="783" t="s">
        <v>213</v>
      </c>
      <c r="C12" s="783"/>
      <c r="D12" s="783"/>
      <c r="E12" s="783"/>
      <c r="F12" s="783"/>
      <c r="G12" s="783"/>
      <c r="H12" s="783"/>
      <c r="I12" s="216">
        <f>ص5!I23</f>
        <v>0</v>
      </c>
    </row>
    <row r="13" spans="1:9" ht="42" customHeight="1">
      <c r="A13" s="412" t="s">
        <v>207</v>
      </c>
      <c r="B13" s="783" t="s">
        <v>94</v>
      </c>
      <c r="C13" s="783"/>
      <c r="D13" s="783"/>
      <c r="E13" s="783"/>
      <c r="F13" s="783"/>
      <c r="G13" s="783"/>
      <c r="H13" s="783"/>
      <c r="I13" s="216">
        <f>ص5!I28</f>
        <v>0</v>
      </c>
    </row>
    <row r="14" spans="1:9" ht="42" customHeight="1">
      <c r="A14" s="412" t="s">
        <v>208</v>
      </c>
      <c r="B14" s="783" t="s">
        <v>214</v>
      </c>
      <c r="C14" s="783"/>
      <c r="D14" s="783"/>
      <c r="E14" s="783"/>
      <c r="F14" s="783"/>
      <c r="G14" s="783"/>
      <c r="H14" s="783"/>
      <c r="I14" s="216">
        <f>ص5!I30</f>
        <v>0</v>
      </c>
    </row>
    <row r="15" spans="1:9" ht="45" customHeight="1">
      <c r="A15" s="412" t="s">
        <v>209</v>
      </c>
      <c r="B15" s="794" t="s">
        <v>291</v>
      </c>
      <c r="C15" s="794"/>
      <c r="D15" s="794"/>
      <c r="E15" s="794"/>
      <c r="F15" s="794"/>
      <c r="G15" s="794"/>
      <c r="H15" s="794"/>
      <c r="I15" s="216">
        <f>ص6!I6</f>
        <v>0</v>
      </c>
    </row>
    <row r="16" spans="1:9" ht="30" customHeight="1">
      <c r="A16" s="412" t="s">
        <v>210</v>
      </c>
      <c r="B16" s="783" t="s">
        <v>292</v>
      </c>
      <c r="C16" s="783"/>
      <c r="D16" s="783"/>
      <c r="E16" s="783"/>
      <c r="F16" s="783"/>
      <c r="G16" s="783"/>
      <c r="H16" s="783"/>
      <c r="I16" s="216">
        <f>ص6!I8</f>
        <v>0</v>
      </c>
    </row>
    <row r="17" spans="1:9" ht="39" customHeight="1" thickBot="1">
      <c r="A17" s="413" t="s">
        <v>211</v>
      </c>
      <c r="B17" s="792" t="s">
        <v>294</v>
      </c>
      <c r="C17" s="793"/>
      <c r="D17" s="793"/>
      <c r="E17" s="793"/>
      <c r="F17" s="793"/>
      <c r="G17" s="793"/>
      <c r="H17" s="793"/>
      <c r="I17" s="226">
        <f>ص6!I10</f>
        <v>0</v>
      </c>
    </row>
    <row r="18" spans="1:9" s="35" customFormat="1" ht="39.950000000000003" customHeight="1" thickBot="1">
      <c r="A18" s="798" t="s">
        <v>218</v>
      </c>
      <c r="B18" s="799"/>
      <c r="C18" s="799"/>
      <c r="D18" s="799"/>
      <c r="E18" s="799"/>
      <c r="F18" s="799"/>
      <c r="G18" s="799"/>
      <c r="H18" s="800"/>
      <c r="I18" s="262">
        <f>ص6!I11</f>
        <v>0</v>
      </c>
    </row>
    <row r="19" spans="1:9" s="3" customFormat="1" ht="20.25" customHeight="1">
      <c r="A19" s="421"/>
      <c r="B19" s="421"/>
      <c r="C19" s="56"/>
      <c r="D19" s="56"/>
      <c r="E19" s="56"/>
      <c r="F19" s="56"/>
      <c r="G19" s="56"/>
      <c r="H19" s="37"/>
      <c r="I19" s="218"/>
    </row>
    <row r="20" spans="1:9" s="60" customFormat="1" ht="50.1" customHeight="1">
      <c r="A20" s="801"/>
      <c r="B20" s="801"/>
      <c r="C20" s="801"/>
      <c r="D20" s="801"/>
      <c r="E20" s="801"/>
      <c r="F20" s="801"/>
      <c r="G20" s="801"/>
      <c r="H20" s="801"/>
      <c r="I20" s="801"/>
    </row>
    <row r="21" spans="1:9" s="60" customFormat="1" ht="18.75" customHeight="1">
      <c r="A21" s="648"/>
      <c r="B21" s="648"/>
      <c r="C21" s="648"/>
      <c r="D21" s="648"/>
      <c r="E21" s="648"/>
      <c r="F21" s="648"/>
      <c r="G21" s="648"/>
      <c r="H21" s="648"/>
      <c r="I21" s="649"/>
    </row>
    <row r="22" spans="1:9" s="652" customFormat="1" ht="47.25" customHeight="1">
      <c r="A22" s="650"/>
      <c r="B22" s="802"/>
      <c r="C22" s="802"/>
      <c r="D22" s="802"/>
      <c r="E22" s="802"/>
      <c r="F22" s="802"/>
      <c r="G22" s="802"/>
      <c r="H22" s="802"/>
      <c r="I22" s="651"/>
    </row>
    <row r="23" spans="1:9" s="60" customFormat="1" ht="41.25" customHeight="1">
      <c r="A23" s="653"/>
      <c r="B23" s="803"/>
      <c r="C23" s="803"/>
      <c r="D23" s="803"/>
      <c r="E23" s="803"/>
      <c r="F23" s="803"/>
      <c r="G23" s="803"/>
      <c r="H23" s="803"/>
      <c r="I23" s="211"/>
    </row>
    <row r="24" spans="1:9" s="131" customFormat="1" ht="39.950000000000003" customHeight="1">
      <c r="A24" s="804"/>
      <c r="B24" s="804"/>
      <c r="C24" s="804"/>
      <c r="D24" s="804"/>
      <c r="E24" s="804"/>
      <c r="F24" s="804"/>
      <c r="G24" s="804"/>
      <c r="H24" s="804"/>
      <c r="I24" s="654"/>
    </row>
    <row r="25" spans="1:9" s="3" customFormat="1" ht="30" customHeight="1">
      <c r="A25" s="421"/>
      <c r="B25" s="421"/>
      <c r="C25" s="56"/>
      <c r="D25" s="56"/>
      <c r="E25" s="56"/>
      <c r="F25" s="56"/>
      <c r="G25" s="56"/>
      <c r="H25" s="37"/>
      <c r="I25" s="243"/>
    </row>
    <row r="26" spans="1:9" s="3" customFormat="1" ht="30" customHeight="1">
      <c r="A26" s="797" t="s">
        <v>43</v>
      </c>
      <c r="B26" s="797"/>
      <c r="C26" s="797"/>
      <c r="D26" s="797"/>
      <c r="E26" s="797"/>
      <c r="F26" s="797"/>
      <c r="G26" s="797"/>
      <c r="H26" s="797"/>
      <c r="I26" s="797"/>
    </row>
    <row r="27" spans="1:9" s="3" customFormat="1" ht="30" customHeight="1">
      <c r="I27" s="219"/>
    </row>
    <row r="28" spans="1:9" s="3" customFormat="1" ht="30" customHeight="1">
      <c r="I28" s="219"/>
    </row>
    <row r="29" spans="1:9" s="3" customFormat="1" ht="30" customHeight="1">
      <c r="A29" s="37"/>
      <c r="B29" s="37"/>
      <c r="C29" s="37"/>
      <c r="D29" s="37"/>
      <c r="E29" s="37"/>
      <c r="F29" s="37"/>
      <c r="G29" s="37"/>
      <c r="H29" s="37"/>
      <c r="I29" s="218"/>
    </row>
    <row r="30" spans="1:9" s="3" customFormat="1" ht="30" customHeight="1">
      <c r="A30" s="37"/>
      <c r="B30" s="37"/>
      <c r="C30" s="37"/>
      <c r="D30" s="37"/>
      <c r="E30" s="37"/>
      <c r="F30" s="37"/>
      <c r="G30" s="37"/>
      <c r="H30" s="37"/>
      <c r="I30" s="218"/>
    </row>
    <row r="31" spans="1:9" s="3" customFormat="1" ht="30" customHeight="1">
      <c r="A31" s="37"/>
      <c r="B31" s="37"/>
      <c r="C31" s="37"/>
      <c r="D31" s="37"/>
      <c r="E31" s="37"/>
      <c r="F31" s="37"/>
      <c r="G31" s="37"/>
      <c r="H31" s="37"/>
      <c r="I31" s="218"/>
    </row>
    <row r="32" spans="1:9" s="3" customFormat="1" ht="30" customHeight="1">
      <c r="A32" s="37"/>
      <c r="B32" s="37"/>
      <c r="C32" s="38"/>
      <c r="D32" s="38"/>
      <c r="E32" s="38"/>
      <c r="F32" s="38"/>
      <c r="G32" s="38"/>
      <c r="H32" s="37"/>
      <c r="I32" s="218"/>
    </row>
    <row r="33" spans="1:14" s="3" customFormat="1" ht="30" customHeight="1">
      <c r="A33" s="37"/>
      <c r="B33" s="37"/>
      <c r="C33" s="37"/>
      <c r="D33" s="37"/>
      <c r="E33" s="37"/>
      <c r="F33" s="37"/>
      <c r="G33" s="37"/>
      <c r="H33" s="37"/>
      <c r="I33" s="218"/>
    </row>
    <row r="34" spans="1:14" s="3" customFormat="1" ht="30" customHeight="1">
      <c r="A34" s="37"/>
      <c r="B34" s="37"/>
      <c r="C34" s="37"/>
      <c r="D34" s="37"/>
      <c r="E34" s="37"/>
      <c r="F34" s="37"/>
      <c r="G34" s="37"/>
      <c r="H34" s="37"/>
      <c r="I34" s="218"/>
    </row>
    <row r="35" spans="1:14" s="3" customFormat="1" ht="30" customHeight="1">
      <c r="A35" s="37"/>
      <c r="B35" s="37"/>
      <c r="C35" s="37"/>
      <c r="D35" s="37"/>
      <c r="E35" s="37"/>
      <c r="F35" s="37"/>
      <c r="G35" s="37"/>
      <c r="H35" s="37"/>
      <c r="I35" s="218"/>
    </row>
    <row r="36" spans="1:14" s="3" customFormat="1" ht="30" customHeight="1">
      <c r="A36" s="796"/>
      <c r="B36" s="796"/>
      <c r="C36" s="796"/>
      <c r="D36" s="796"/>
      <c r="E36" s="796"/>
      <c r="F36" s="796"/>
      <c r="G36" s="796"/>
      <c r="H36" s="796"/>
      <c r="I36" s="218"/>
    </row>
    <row r="37" spans="1:14" s="3" customFormat="1" ht="30" customHeight="1">
      <c r="A37" s="39"/>
      <c r="B37" s="39"/>
      <c r="C37" s="38"/>
      <c r="D37" s="38"/>
      <c r="E37" s="38"/>
      <c r="F37" s="38"/>
      <c r="G37" s="38"/>
      <c r="H37" s="39"/>
      <c r="I37" s="220"/>
    </row>
    <row r="38" spans="1:14" s="3" customFormat="1" ht="30" customHeight="1">
      <c r="A38" s="37"/>
      <c r="B38" s="37"/>
      <c r="C38" s="40"/>
      <c r="D38" s="40"/>
      <c r="E38" s="40"/>
      <c r="F38" s="40"/>
      <c r="G38" s="40"/>
      <c r="H38" s="39"/>
      <c r="I38" s="220"/>
    </row>
    <row r="39" spans="1:14" s="43" customFormat="1" ht="30" customHeight="1">
      <c r="A39" s="41"/>
      <c r="B39" s="41"/>
      <c r="C39" s="42"/>
      <c r="D39" s="42"/>
      <c r="E39" s="42"/>
      <c r="F39" s="42"/>
      <c r="G39" s="42"/>
      <c r="H39" s="39"/>
      <c r="I39" s="220"/>
    </row>
    <row r="40" spans="1:14" s="43" customFormat="1" ht="30" customHeight="1">
      <c r="A40" s="39"/>
      <c r="B40" s="39"/>
      <c r="C40" s="44"/>
      <c r="D40" s="44"/>
      <c r="E40" s="44"/>
      <c r="F40" s="44"/>
      <c r="G40" s="44"/>
      <c r="H40" s="39"/>
      <c r="I40" s="220"/>
    </row>
    <row r="41" spans="1:14" s="43" customFormat="1" ht="30" customHeight="1">
      <c r="A41" s="39"/>
      <c r="B41" s="39"/>
      <c r="C41" s="45"/>
      <c r="D41" s="45"/>
      <c r="E41" s="45"/>
      <c r="F41" s="45"/>
      <c r="G41" s="45"/>
      <c r="H41" s="39"/>
      <c r="I41" s="220"/>
    </row>
    <row r="42" spans="1:14" s="43" customFormat="1" ht="30" customHeight="1">
      <c r="A42" s="41"/>
      <c r="B42" s="41"/>
      <c r="C42" s="46"/>
      <c r="D42" s="46"/>
      <c r="E42" s="46"/>
      <c r="F42" s="46"/>
      <c r="G42" s="46"/>
      <c r="H42" s="39"/>
      <c r="I42" s="220"/>
    </row>
    <row r="43" spans="1:14" s="43" customFormat="1" ht="30" customHeight="1">
      <c r="A43" s="47"/>
      <c r="B43" s="47"/>
      <c r="C43" s="48"/>
      <c r="D43" s="48"/>
      <c r="E43" s="48"/>
      <c r="F43" s="48"/>
      <c r="G43" s="48"/>
      <c r="H43" s="49"/>
      <c r="I43" s="221"/>
    </row>
    <row r="44" spans="1:14" s="43" customFormat="1" ht="30" customHeight="1">
      <c r="A44" s="47"/>
      <c r="B44" s="47"/>
      <c r="C44" s="48"/>
      <c r="D44" s="48"/>
      <c r="E44" s="48"/>
      <c r="F44" s="48"/>
      <c r="G44" s="48"/>
      <c r="H44" s="49"/>
      <c r="I44" s="221"/>
    </row>
    <row r="45" spans="1:14" s="43" customFormat="1" ht="30" customHeight="1">
      <c r="A45" s="47"/>
      <c r="B45" s="47"/>
      <c r="C45" s="48"/>
      <c r="D45" s="48"/>
      <c r="E45" s="48"/>
      <c r="F45" s="48"/>
      <c r="G45" s="48"/>
      <c r="H45" s="49"/>
      <c r="I45" s="221"/>
    </row>
    <row r="46" spans="1:14" s="43" customFormat="1" ht="30" customHeight="1">
      <c r="A46" s="47"/>
      <c r="B46" s="47"/>
      <c r="C46" s="50"/>
      <c r="D46" s="50"/>
      <c r="E46" s="50"/>
      <c r="F46" s="50"/>
      <c r="G46" s="50"/>
      <c r="H46" s="49"/>
      <c r="I46" s="221"/>
    </row>
    <row r="47" spans="1:14" s="43" customFormat="1" ht="30" customHeight="1">
      <c r="A47" s="47"/>
      <c r="B47" s="47"/>
      <c r="C47" s="50"/>
      <c r="D47" s="50"/>
      <c r="E47" s="50"/>
      <c r="F47" s="50"/>
      <c r="G47" s="50"/>
      <c r="H47" s="49"/>
      <c r="I47" s="221"/>
    </row>
    <row r="48" spans="1:14" s="43" customFormat="1" ht="30" customHeight="1">
      <c r="A48" s="47"/>
      <c r="B48" s="47"/>
      <c r="C48" s="50"/>
      <c r="D48" s="50"/>
      <c r="E48" s="50"/>
      <c r="F48" s="50"/>
      <c r="G48" s="50"/>
      <c r="H48" s="49"/>
      <c r="I48" s="221"/>
      <c r="K48" s="49"/>
      <c r="L48" s="49"/>
      <c r="M48" s="49"/>
      <c r="N48" s="49"/>
    </row>
    <row r="49" spans="1:15" s="43" customFormat="1" ht="30" customHeight="1">
      <c r="A49" s="39"/>
      <c r="B49" s="39"/>
      <c r="C49" s="51"/>
      <c r="D49" s="51"/>
      <c r="E49" s="51"/>
      <c r="F49" s="51"/>
      <c r="G49" s="51"/>
      <c r="H49" s="49"/>
      <c r="I49" s="221"/>
      <c r="K49" s="49"/>
      <c r="L49" s="49"/>
      <c r="M49" s="49"/>
      <c r="N49" s="49"/>
    </row>
    <row r="50" spans="1:15" s="43" customFormat="1" ht="30" customHeight="1">
      <c r="A50" s="39"/>
      <c r="B50" s="39"/>
      <c r="C50" s="52"/>
      <c r="D50" s="52"/>
      <c r="E50" s="52"/>
      <c r="F50" s="52"/>
      <c r="G50" s="52"/>
      <c r="H50" s="49"/>
      <c r="I50" s="221"/>
      <c r="K50" s="49"/>
      <c r="L50" s="49"/>
      <c r="M50" s="49"/>
      <c r="N50" s="49"/>
    </row>
    <row r="51" spans="1:15" s="43" customFormat="1" ht="30" customHeight="1">
      <c r="A51" s="47"/>
      <c r="B51" s="47"/>
      <c r="C51" s="48"/>
      <c r="D51" s="48"/>
      <c r="E51" s="48"/>
      <c r="F51" s="48"/>
      <c r="G51" s="48"/>
      <c r="H51" s="49"/>
      <c r="I51" s="221"/>
      <c r="K51" s="49"/>
      <c r="L51" s="49"/>
      <c r="M51" s="49"/>
      <c r="N51" s="49"/>
    </row>
    <row r="52" spans="1:15" s="43" customFormat="1" ht="30" customHeight="1">
      <c r="A52" s="47"/>
      <c r="B52" s="47"/>
      <c r="C52" s="48"/>
      <c r="D52" s="48"/>
      <c r="E52" s="48"/>
      <c r="F52" s="48"/>
      <c r="G52" s="48"/>
      <c r="H52" s="49"/>
      <c r="I52" s="221"/>
    </row>
    <row r="53" spans="1:15" s="43" customFormat="1" ht="30" customHeight="1">
      <c r="A53" s="49"/>
      <c r="B53" s="49"/>
      <c r="C53" s="48"/>
      <c r="D53" s="48"/>
      <c r="E53" s="48"/>
      <c r="F53" s="48"/>
      <c r="G53" s="48"/>
      <c r="H53" s="49"/>
      <c r="I53" s="221"/>
    </row>
    <row r="54" spans="1:15" s="43" customFormat="1" ht="30" customHeight="1">
      <c r="A54" s="47"/>
      <c r="B54" s="47"/>
      <c r="C54" s="51"/>
      <c r="D54" s="51"/>
      <c r="E54" s="51"/>
      <c r="F54" s="51"/>
      <c r="G54" s="51"/>
      <c r="H54" s="49"/>
      <c r="I54" s="221"/>
    </row>
    <row r="55" spans="1:15" s="43" customFormat="1" ht="30" customHeight="1">
      <c r="A55" s="47"/>
      <c r="B55" s="47"/>
      <c r="C55" s="51"/>
      <c r="D55" s="51"/>
      <c r="E55" s="51"/>
      <c r="F55" s="51"/>
      <c r="G55" s="51"/>
      <c r="H55" s="49"/>
      <c r="I55" s="221"/>
    </row>
    <row r="56" spans="1:15" s="43" customFormat="1" ht="30" customHeight="1">
      <c r="A56" s="47"/>
      <c r="B56" s="47"/>
      <c r="C56" s="50"/>
      <c r="D56" s="50"/>
      <c r="E56" s="50"/>
      <c r="F56" s="50"/>
      <c r="G56" s="50"/>
      <c r="H56" s="49"/>
      <c r="I56" s="221"/>
    </row>
    <row r="57" spans="1:15" s="43" customFormat="1" ht="30" customHeight="1">
      <c r="A57" s="53"/>
      <c r="B57" s="53"/>
      <c r="C57" s="50"/>
      <c r="D57" s="50"/>
      <c r="E57" s="50"/>
      <c r="F57" s="50"/>
      <c r="G57" s="50"/>
      <c r="H57" s="54"/>
      <c r="I57" s="222"/>
    </row>
    <row r="58" spans="1:15" s="43" customFormat="1" ht="30" customHeight="1">
      <c r="A58" s="55"/>
      <c r="B58" s="55"/>
      <c r="C58" s="56"/>
      <c r="D58" s="56"/>
      <c r="E58" s="56"/>
      <c r="F58" s="56"/>
      <c r="G58" s="56"/>
      <c r="H58" s="54"/>
      <c r="I58" s="222"/>
    </row>
    <row r="59" spans="1:15" s="43" customFormat="1" ht="30" customHeight="1">
      <c r="A59" s="55"/>
      <c r="B59" s="55"/>
      <c r="C59" s="56"/>
      <c r="D59" s="56"/>
      <c r="E59" s="56"/>
      <c r="F59" s="56"/>
      <c r="G59" s="56"/>
      <c r="H59" s="54"/>
      <c r="I59" s="222"/>
    </row>
    <row r="60" spans="1:15" s="43" customFormat="1" ht="30" customHeight="1">
      <c r="A60" s="55"/>
      <c r="B60" s="55"/>
      <c r="C60" s="56"/>
      <c r="D60" s="56"/>
      <c r="E60" s="56"/>
      <c r="F60" s="56"/>
      <c r="G60" s="56"/>
      <c r="H60" s="54"/>
      <c r="I60" s="222"/>
      <c r="K60" s="49"/>
      <c r="L60" s="49"/>
      <c r="M60" s="49"/>
      <c r="N60" s="49"/>
      <c r="O60" s="49"/>
    </row>
    <row r="61" spans="1:15" s="43" customFormat="1" ht="30" customHeight="1">
      <c r="A61" s="53"/>
      <c r="B61" s="53"/>
      <c r="C61" s="50"/>
      <c r="D61" s="50"/>
      <c r="E61" s="50"/>
      <c r="F61" s="50"/>
      <c r="G61" s="50"/>
      <c r="H61" s="54"/>
      <c r="I61" s="222"/>
      <c r="K61" s="49"/>
      <c r="L61" s="49"/>
      <c r="M61" s="49"/>
      <c r="N61" s="49"/>
      <c r="O61" s="49"/>
    </row>
    <row r="62" spans="1:15" s="43" customFormat="1" ht="30" customHeight="1">
      <c r="A62" s="55"/>
      <c r="B62" s="55"/>
      <c r="C62" s="51"/>
      <c r="D62" s="51"/>
      <c r="E62" s="51"/>
      <c r="F62" s="51"/>
      <c r="G62" s="51"/>
      <c r="H62" s="54"/>
      <c r="I62" s="222"/>
      <c r="K62" s="49"/>
      <c r="L62" s="49"/>
      <c r="M62" s="49"/>
      <c r="N62" s="49"/>
      <c r="O62" s="49"/>
    </row>
    <row r="63" spans="1:15" s="43" customFormat="1" ht="30" customHeight="1">
      <c r="A63" s="39"/>
      <c r="B63" s="39"/>
      <c r="C63" s="51"/>
      <c r="D63" s="51"/>
      <c r="E63" s="51"/>
      <c r="F63" s="51"/>
      <c r="G63" s="51"/>
      <c r="H63" s="49"/>
      <c r="I63" s="221"/>
      <c r="K63" s="49"/>
      <c r="L63" s="49"/>
      <c r="M63" s="49"/>
      <c r="N63" s="49"/>
      <c r="O63" s="49"/>
    </row>
    <row r="64" spans="1:15" s="43" customFormat="1" ht="30" customHeight="1">
      <c r="A64" s="57"/>
      <c r="B64" s="57"/>
      <c r="C64" s="50"/>
      <c r="D64" s="50"/>
      <c r="E64" s="50"/>
      <c r="F64" s="50"/>
      <c r="G64" s="50"/>
      <c r="H64" s="49"/>
      <c r="I64" s="221"/>
      <c r="K64" s="49"/>
      <c r="L64" s="49"/>
      <c r="M64" s="49"/>
      <c r="N64" s="49"/>
      <c r="O64" s="49"/>
    </row>
    <row r="65" spans="1:15" ht="30" customHeight="1">
      <c r="A65" s="58"/>
      <c r="B65" s="58"/>
      <c r="C65" s="59"/>
      <c r="D65" s="59"/>
      <c r="E65" s="59"/>
      <c r="F65" s="59"/>
      <c r="G65" s="59"/>
      <c r="H65" s="60"/>
      <c r="I65" s="214"/>
      <c r="K65" s="60"/>
      <c r="L65" s="60"/>
      <c r="M65" s="60"/>
      <c r="N65" s="60"/>
      <c r="O65" s="60"/>
    </row>
    <row r="66" spans="1:15" ht="30" customHeight="1">
      <c r="A66" s="60"/>
      <c r="B66" s="60"/>
      <c r="C66" s="61"/>
      <c r="D66" s="61"/>
      <c r="E66" s="61"/>
      <c r="F66" s="61"/>
      <c r="G66" s="61"/>
      <c r="H66" s="60"/>
      <c r="I66" s="214"/>
      <c r="K66" s="60"/>
      <c r="L66" s="60"/>
      <c r="M66" s="60"/>
      <c r="N66" s="60"/>
      <c r="O66" s="60"/>
    </row>
    <row r="67" spans="1:15" ht="30" customHeight="1">
      <c r="A67" s="60"/>
      <c r="B67" s="60"/>
      <c r="C67" s="60"/>
      <c r="D67" s="60"/>
      <c r="E67" s="60"/>
      <c r="F67" s="60"/>
      <c r="G67" s="60"/>
      <c r="H67" s="60"/>
      <c r="I67" s="214"/>
      <c r="K67" s="60"/>
      <c r="L67" s="60"/>
      <c r="M67" s="60"/>
      <c r="N67" s="60"/>
      <c r="O67" s="60"/>
    </row>
    <row r="68" spans="1:15" ht="30" customHeight="1">
      <c r="A68" s="60"/>
      <c r="B68" s="60"/>
      <c r="C68" s="62"/>
      <c r="D68" s="62"/>
      <c r="E68" s="62"/>
      <c r="F68" s="62"/>
      <c r="G68" s="62"/>
      <c r="H68" s="60"/>
      <c r="I68" s="214"/>
      <c r="K68" s="60"/>
      <c r="L68" s="60"/>
      <c r="M68" s="60"/>
      <c r="N68" s="60"/>
      <c r="O68" s="60"/>
    </row>
    <row r="69" spans="1:15" ht="30" customHeight="1">
      <c r="A69" s="60"/>
      <c r="B69" s="60"/>
      <c r="C69" s="60"/>
      <c r="D69" s="60"/>
      <c r="E69" s="60"/>
      <c r="F69" s="60"/>
      <c r="G69" s="60"/>
      <c r="H69" s="60"/>
      <c r="I69" s="214"/>
      <c r="K69" s="60"/>
      <c r="L69" s="60"/>
      <c r="M69" s="60"/>
      <c r="N69" s="60"/>
      <c r="O69" s="60"/>
    </row>
    <row r="70" spans="1:15" ht="30" customHeight="1">
      <c r="A70" s="60"/>
      <c r="B70" s="60"/>
      <c r="C70" s="60"/>
      <c r="D70" s="60"/>
      <c r="E70" s="60"/>
      <c r="F70" s="60"/>
      <c r="G70" s="60"/>
      <c r="H70" s="60"/>
      <c r="I70" s="214"/>
      <c r="K70" s="60"/>
      <c r="L70" s="60"/>
      <c r="M70" s="60"/>
      <c r="N70" s="60"/>
      <c r="O70" s="60"/>
    </row>
    <row r="71" spans="1:15" ht="30" customHeight="1">
      <c r="A71" s="60"/>
      <c r="B71" s="60"/>
      <c r="C71" s="60"/>
      <c r="D71" s="60"/>
      <c r="E71" s="60"/>
      <c r="F71" s="60"/>
      <c r="G71" s="60"/>
      <c r="H71" s="60"/>
      <c r="I71" s="214"/>
      <c r="K71" s="60"/>
      <c r="L71" s="60"/>
      <c r="M71" s="60"/>
      <c r="N71" s="60"/>
      <c r="O71" s="60"/>
    </row>
    <row r="72" spans="1:15" ht="30" customHeight="1">
      <c r="A72" s="60"/>
      <c r="B72" s="60"/>
      <c r="C72" s="63"/>
      <c r="D72" s="63"/>
      <c r="E72" s="63"/>
      <c r="F72" s="63"/>
      <c r="G72" s="63"/>
      <c r="H72" s="60"/>
      <c r="I72" s="214"/>
      <c r="K72" s="795"/>
      <c r="L72" s="795"/>
      <c r="M72" s="795"/>
      <c r="N72" s="795"/>
      <c r="O72" s="795"/>
    </row>
    <row r="73" spans="1:15" ht="30" customHeight="1">
      <c r="A73" s="60"/>
      <c r="B73" s="60"/>
      <c r="C73" s="60"/>
      <c r="D73" s="60"/>
      <c r="E73" s="60"/>
      <c r="F73" s="60"/>
      <c r="G73" s="60"/>
      <c r="H73" s="60"/>
      <c r="I73" s="214"/>
    </row>
    <row r="74" spans="1:15" ht="30" customHeight="1">
      <c r="A74" s="60"/>
      <c r="B74" s="60"/>
      <c r="C74" s="64"/>
      <c r="D74" s="64"/>
      <c r="E74" s="64"/>
      <c r="F74" s="64"/>
      <c r="G74" s="64"/>
      <c r="H74" s="60"/>
      <c r="I74" s="214"/>
    </row>
    <row r="75" spans="1:15" ht="30" customHeight="1">
      <c r="A75" s="65"/>
      <c r="B75" s="65"/>
      <c r="C75" s="66"/>
      <c r="D75" s="66"/>
      <c r="E75" s="66"/>
      <c r="F75" s="66"/>
      <c r="G75" s="66"/>
      <c r="H75" s="65"/>
      <c r="I75" s="211"/>
    </row>
    <row r="76" spans="1:15" ht="30" customHeight="1">
      <c r="A76" s="60"/>
      <c r="B76" s="60"/>
      <c r="C76" s="60"/>
      <c r="D76" s="60"/>
      <c r="E76" s="60"/>
      <c r="F76" s="60"/>
      <c r="G76" s="60"/>
      <c r="H76" s="60"/>
      <c r="I76" s="214"/>
    </row>
    <row r="77" spans="1:15" ht="30" customHeight="1">
      <c r="A77" s="60"/>
      <c r="B77" s="60"/>
      <c r="C77" s="67"/>
      <c r="D77" s="67"/>
      <c r="E77" s="67"/>
      <c r="F77" s="67"/>
      <c r="G77" s="67"/>
      <c r="H77" s="60"/>
      <c r="I77" s="214"/>
    </row>
    <row r="78" spans="1:15" ht="30" customHeight="1">
      <c r="A78" s="60"/>
      <c r="B78" s="60"/>
      <c r="C78" s="67"/>
      <c r="D78" s="67"/>
      <c r="E78" s="67"/>
      <c r="F78" s="67"/>
      <c r="G78" s="67"/>
      <c r="H78" s="60"/>
      <c r="I78" s="214"/>
    </row>
    <row r="79" spans="1:15" ht="30" customHeight="1">
      <c r="A79" s="60"/>
      <c r="B79" s="60"/>
      <c r="C79" s="67"/>
      <c r="D79" s="67"/>
      <c r="E79" s="67"/>
      <c r="F79" s="67"/>
      <c r="G79" s="67"/>
      <c r="H79" s="60"/>
      <c r="I79" s="214"/>
    </row>
    <row r="80" spans="1:15" ht="30" customHeight="1">
      <c r="A80" s="60"/>
      <c r="B80" s="60"/>
      <c r="C80" s="67"/>
      <c r="D80" s="67"/>
      <c r="E80" s="67"/>
      <c r="F80" s="67"/>
      <c r="G80" s="67"/>
      <c r="H80" s="60"/>
      <c r="I80" s="214"/>
    </row>
    <row r="81" spans="1:9" ht="30" customHeight="1">
      <c r="A81" s="68"/>
      <c r="B81" s="68"/>
      <c r="C81" s="60"/>
      <c r="D81" s="60"/>
      <c r="E81" s="60"/>
      <c r="F81" s="60"/>
      <c r="G81" s="60"/>
      <c r="H81" s="60"/>
      <c r="I81" s="214"/>
    </row>
    <row r="82" spans="1:9" ht="30" customHeight="1">
      <c r="A82" s="60"/>
      <c r="B82" s="60"/>
      <c r="C82" s="60"/>
      <c r="D82" s="60"/>
      <c r="E82" s="60"/>
      <c r="F82" s="60"/>
      <c r="G82" s="60"/>
      <c r="H82" s="60"/>
      <c r="I82" s="214"/>
    </row>
    <row r="83" spans="1:9" ht="30" customHeight="1">
      <c r="A83" s="69"/>
      <c r="B83" s="69"/>
      <c r="C83" s="60"/>
      <c r="D83" s="60"/>
      <c r="E83" s="60"/>
      <c r="F83" s="60"/>
      <c r="G83" s="60"/>
      <c r="H83" s="60"/>
      <c r="I83" s="214"/>
    </row>
    <row r="84" spans="1:9" ht="30" customHeight="1">
      <c r="A84" s="60"/>
      <c r="B84" s="60"/>
      <c r="C84" s="60"/>
      <c r="D84" s="60"/>
      <c r="E84" s="60"/>
      <c r="F84" s="60"/>
      <c r="G84" s="60"/>
      <c r="H84" s="60"/>
      <c r="I84" s="214"/>
    </row>
    <row r="85" spans="1:9" ht="30" customHeight="1">
      <c r="A85" s="60"/>
      <c r="B85" s="60"/>
      <c r="C85" s="63"/>
      <c r="D85" s="63"/>
      <c r="E85" s="63"/>
      <c r="F85" s="63"/>
      <c r="G85" s="63"/>
      <c r="H85" s="60"/>
      <c r="I85" s="214"/>
    </row>
    <row r="86" spans="1:9" ht="30" customHeight="1">
      <c r="A86" s="60"/>
      <c r="B86" s="60"/>
      <c r="C86" s="60"/>
      <c r="D86" s="60"/>
      <c r="E86" s="60"/>
      <c r="F86" s="60"/>
      <c r="G86" s="60"/>
      <c r="H86" s="60"/>
      <c r="I86" s="214"/>
    </row>
    <row r="87" spans="1:9" ht="30" customHeight="1">
      <c r="A87" s="60"/>
      <c r="B87" s="60"/>
      <c r="C87" s="66"/>
      <c r="D87" s="66"/>
      <c r="E87" s="66"/>
      <c r="F87" s="66"/>
      <c r="G87" s="66"/>
      <c r="H87" s="60"/>
      <c r="I87" s="214"/>
    </row>
    <row r="88" spans="1:9" ht="30" customHeight="1">
      <c r="A88" s="65"/>
      <c r="B88" s="65"/>
      <c r="C88" s="66"/>
      <c r="D88" s="66"/>
      <c r="E88" s="66"/>
      <c r="F88" s="66"/>
      <c r="G88" s="66"/>
      <c r="H88" s="65"/>
      <c r="I88" s="211"/>
    </row>
    <row r="89" spans="1:9" ht="30" customHeight="1">
      <c r="A89" s="60"/>
      <c r="B89" s="60"/>
      <c r="C89" s="60"/>
      <c r="D89" s="60"/>
      <c r="E89" s="60"/>
      <c r="F89" s="60"/>
      <c r="G89" s="60"/>
      <c r="H89" s="60"/>
      <c r="I89" s="214"/>
    </row>
    <row r="90" spans="1:9" ht="30" customHeight="1">
      <c r="A90" s="60"/>
      <c r="B90" s="60"/>
      <c r="C90" s="67"/>
      <c r="D90" s="67"/>
      <c r="E90" s="67"/>
      <c r="F90" s="67"/>
      <c r="G90" s="67"/>
      <c r="H90" s="60"/>
      <c r="I90" s="214"/>
    </row>
    <row r="91" spans="1:9" ht="30" customHeight="1">
      <c r="A91" s="60"/>
      <c r="B91" s="60"/>
      <c r="C91" s="67"/>
      <c r="D91" s="67"/>
      <c r="E91" s="67"/>
      <c r="F91" s="67"/>
      <c r="G91" s="67"/>
      <c r="H91" s="60"/>
      <c r="I91" s="214"/>
    </row>
    <row r="92" spans="1:9" ht="30" customHeight="1">
      <c r="A92" s="60"/>
      <c r="B92" s="60"/>
      <c r="C92" s="67"/>
      <c r="D92" s="67"/>
      <c r="E92" s="67"/>
      <c r="F92" s="67"/>
      <c r="G92" s="67"/>
      <c r="H92" s="60"/>
      <c r="I92" s="214"/>
    </row>
    <row r="93" spans="1:9" ht="30" customHeight="1">
      <c r="A93" s="60"/>
      <c r="B93" s="60"/>
      <c r="C93" s="67"/>
      <c r="D93" s="67"/>
      <c r="E93" s="67"/>
      <c r="F93" s="67"/>
      <c r="G93" s="67"/>
      <c r="H93" s="60"/>
      <c r="I93" s="214"/>
    </row>
    <row r="94" spans="1:9" ht="30" customHeight="1">
      <c r="A94" s="60"/>
      <c r="B94" s="60"/>
      <c r="C94" s="60"/>
      <c r="D94" s="60"/>
      <c r="E94" s="60"/>
      <c r="F94" s="60"/>
      <c r="G94" s="60"/>
      <c r="H94" s="60"/>
      <c r="I94" s="214"/>
    </row>
    <row r="95" spans="1:9" ht="30" customHeight="1">
      <c r="A95" s="69"/>
      <c r="B95" s="69"/>
      <c r="C95" s="60"/>
      <c r="D95" s="60"/>
      <c r="E95" s="60"/>
      <c r="F95" s="60"/>
      <c r="G95" s="60"/>
      <c r="H95" s="60"/>
      <c r="I95" s="214"/>
    </row>
    <row r="96" spans="1:9" ht="30" customHeight="1">
      <c r="A96" s="60"/>
      <c r="B96" s="60"/>
      <c r="C96" s="60"/>
      <c r="D96" s="60"/>
      <c r="E96" s="60"/>
      <c r="F96" s="60"/>
      <c r="G96" s="60"/>
      <c r="H96" s="60"/>
      <c r="I96" s="214"/>
    </row>
    <row r="97" spans="1:9" ht="30" customHeight="1">
      <c r="A97" s="67"/>
      <c r="B97" s="67"/>
      <c r="C97" s="67"/>
      <c r="D97" s="67"/>
      <c r="E97" s="67"/>
      <c r="F97" s="67"/>
      <c r="G97" s="67"/>
      <c r="H97" s="67"/>
      <c r="I97" s="214"/>
    </row>
    <row r="98" spans="1:9" ht="30" customHeight="1">
      <c r="A98" s="67"/>
      <c r="B98" s="67"/>
      <c r="C98" s="67"/>
      <c r="D98" s="67"/>
      <c r="E98" s="67"/>
      <c r="F98" s="67"/>
      <c r="G98" s="67"/>
      <c r="H98" s="67"/>
      <c r="I98" s="214"/>
    </row>
    <row r="99" spans="1:9" ht="30" customHeight="1">
      <c r="A99" s="67"/>
      <c r="B99" s="67"/>
      <c r="C99" s="67"/>
      <c r="D99" s="67"/>
      <c r="E99" s="67"/>
      <c r="F99" s="67"/>
      <c r="G99" s="67"/>
      <c r="H99" s="67"/>
      <c r="I99" s="214"/>
    </row>
    <row r="100" spans="1:9" ht="30" customHeight="1">
      <c r="A100" s="67"/>
      <c r="B100" s="67"/>
      <c r="C100" s="67"/>
      <c r="D100" s="67"/>
      <c r="E100" s="67"/>
      <c r="F100" s="67"/>
      <c r="G100" s="67"/>
      <c r="H100" s="67"/>
      <c r="I100" s="214"/>
    </row>
    <row r="101" spans="1:9" ht="30" customHeight="1">
      <c r="A101" s="67"/>
      <c r="B101" s="67"/>
      <c r="C101" s="67"/>
      <c r="D101" s="67"/>
      <c r="E101" s="67"/>
      <c r="F101" s="67"/>
      <c r="G101" s="67"/>
      <c r="H101" s="67"/>
      <c r="I101" s="214"/>
    </row>
    <row r="102" spans="1:9" ht="30" customHeight="1">
      <c r="A102" s="67"/>
      <c r="B102" s="67"/>
      <c r="C102" s="67"/>
      <c r="D102" s="67"/>
      <c r="E102" s="67"/>
      <c r="F102" s="67"/>
      <c r="G102" s="67"/>
      <c r="H102" s="67"/>
      <c r="I102" s="214"/>
    </row>
    <row r="103" spans="1:9" ht="30" customHeight="1">
      <c r="A103" s="60"/>
      <c r="B103" s="60"/>
      <c r="C103" s="60"/>
      <c r="D103" s="60"/>
      <c r="E103" s="60"/>
      <c r="F103" s="60"/>
      <c r="G103" s="60"/>
      <c r="H103" s="60"/>
      <c r="I103" s="214"/>
    </row>
    <row r="104" spans="1:9" ht="30" customHeight="1">
      <c r="A104" s="60"/>
      <c r="B104" s="60"/>
      <c r="C104" s="62"/>
      <c r="D104" s="62"/>
      <c r="E104" s="62"/>
      <c r="F104" s="62"/>
      <c r="G104" s="62"/>
      <c r="H104" s="60"/>
      <c r="I104" s="214"/>
    </row>
    <row r="105" spans="1:9" ht="30" customHeight="1">
      <c r="A105" s="60"/>
      <c r="B105" s="60"/>
      <c r="C105" s="60"/>
      <c r="D105" s="60"/>
      <c r="E105" s="60"/>
      <c r="F105" s="60"/>
      <c r="G105" s="60"/>
      <c r="H105" s="60"/>
      <c r="I105" s="214"/>
    </row>
    <row r="106" spans="1:9" ht="30" customHeight="1">
      <c r="A106" s="60"/>
      <c r="B106" s="60"/>
      <c r="C106" s="60"/>
      <c r="D106" s="60"/>
      <c r="E106" s="60"/>
      <c r="F106" s="60"/>
      <c r="G106" s="60"/>
      <c r="H106" s="60"/>
      <c r="I106" s="214"/>
    </row>
    <row r="107" spans="1:9" ht="30" customHeight="1">
      <c r="A107" s="60"/>
      <c r="B107" s="60"/>
      <c r="C107" s="60"/>
      <c r="D107" s="60"/>
      <c r="E107" s="60"/>
      <c r="F107" s="60"/>
      <c r="G107" s="60"/>
      <c r="H107" s="60"/>
      <c r="I107" s="214"/>
    </row>
    <row r="108" spans="1:9" ht="30" customHeight="1">
      <c r="A108" s="60"/>
      <c r="B108" s="60"/>
      <c r="C108" s="60"/>
      <c r="D108" s="60"/>
      <c r="E108" s="60"/>
      <c r="F108" s="60"/>
      <c r="G108" s="60"/>
      <c r="H108" s="60"/>
      <c r="I108" s="214"/>
    </row>
    <row r="109" spans="1:9" ht="30" customHeight="1">
      <c r="A109" s="60"/>
      <c r="B109" s="60"/>
      <c r="C109" s="60"/>
      <c r="D109" s="60"/>
      <c r="E109" s="60"/>
      <c r="F109" s="60"/>
      <c r="G109" s="60"/>
      <c r="H109" s="60"/>
      <c r="I109" s="214"/>
    </row>
    <row r="110" spans="1:9" ht="30" customHeight="1">
      <c r="A110" s="60"/>
      <c r="B110" s="60"/>
      <c r="C110" s="60"/>
      <c r="D110" s="60"/>
      <c r="E110" s="60"/>
      <c r="F110" s="60"/>
      <c r="G110" s="60"/>
      <c r="H110" s="60"/>
      <c r="I110" s="214"/>
    </row>
    <row r="111" spans="1:9" ht="30" customHeight="1">
      <c r="A111" s="60"/>
      <c r="B111" s="60"/>
      <c r="C111" s="60"/>
      <c r="D111" s="60"/>
      <c r="E111" s="60"/>
      <c r="F111" s="60"/>
      <c r="G111" s="60"/>
      <c r="H111" s="60"/>
      <c r="I111" s="214"/>
    </row>
    <row r="112" spans="1:9" ht="30" customHeight="1">
      <c r="A112" s="60"/>
      <c r="B112" s="60"/>
      <c r="C112" s="60"/>
      <c r="D112" s="60"/>
      <c r="E112" s="60"/>
      <c r="F112" s="60"/>
      <c r="G112" s="60"/>
      <c r="H112" s="60"/>
      <c r="I112" s="214"/>
    </row>
    <row r="113" spans="1:9" ht="30" customHeight="1">
      <c r="A113" s="60"/>
      <c r="B113" s="60"/>
      <c r="C113" s="60"/>
      <c r="D113" s="60"/>
      <c r="E113" s="60"/>
      <c r="F113" s="60"/>
      <c r="G113" s="60"/>
      <c r="H113" s="60"/>
      <c r="I113" s="214"/>
    </row>
    <row r="114" spans="1:9" ht="30" customHeight="1">
      <c r="A114" s="60"/>
      <c r="B114" s="60"/>
      <c r="C114" s="60"/>
      <c r="D114" s="60"/>
      <c r="E114" s="60"/>
      <c r="F114" s="60"/>
      <c r="G114" s="60"/>
      <c r="H114" s="60"/>
      <c r="I114" s="214"/>
    </row>
    <row r="115" spans="1:9" ht="30" customHeight="1">
      <c r="A115" s="60"/>
      <c r="B115" s="60"/>
      <c r="C115" s="60"/>
      <c r="D115" s="60"/>
      <c r="E115" s="60"/>
      <c r="F115" s="60"/>
      <c r="G115" s="60"/>
      <c r="H115" s="60"/>
      <c r="I115" s="214"/>
    </row>
    <row r="116" spans="1:9" ht="30" customHeight="1">
      <c r="A116" s="60"/>
      <c r="B116" s="60"/>
      <c r="C116" s="60"/>
      <c r="D116" s="60"/>
      <c r="E116" s="60"/>
      <c r="F116" s="60"/>
      <c r="G116" s="60"/>
      <c r="H116" s="60"/>
      <c r="I116" s="214"/>
    </row>
    <row r="117" spans="1:9" ht="30" customHeight="1">
      <c r="A117" s="60"/>
      <c r="B117" s="60"/>
      <c r="C117" s="60"/>
      <c r="D117" s="60"/>
      <c r="E117" s="60"/>
      <c r="F117" s="60"/>
      <c r="G117" s="60"/>
      <c r="H117" s="60"/>
      <c r="I117" s="214"/>
    </row>
    <row r="118" spans="1:9" ht="30" customHeight="1">
      <c r="A118" s="60"/>
      <c r="B118" s="60"/>
      <c r="C118" s="60"/>
      <c r="D118" s="60"/>
      <c r="E118" s="60"/>
      <c r="F118" s="60"/>
      <c r="G118" s="60"/>
      <c r="H118" s="60"/>
      <c r="I118" s="214"/>
    </row>
    <row r="119" spans="1:9" ht="30" customHeight="1">
      <c r="A119" s="60"/>
      <c r="B119" s="60"/>
      <c r="C119" s="60"/>
      <c r="D119" s="60"/>
      <c r="E119" s="60"/>
      <c r="F119" s="60"/>
      <c r="G119" s="60"/>
      <c r="H119" s="60"/>
      <c r="I119" s="214"/>
    </row>
    <row r="120" spans="1:9" ht="30" customHeight="1">
      <c r="A120" s="60"/>
      <c r="B120" s="60"/>
      <c r="C120" s="60"/>
      <c r="D120" s="60"/>
      <c r="E120" s="60"/>
      <c r="F120" s="60"/>
      <c r="G120" s="60"/>
      <c r="H120" s="60"/>
      <c r="I120" s="214"/>
    </row>
    <row r="121" spans="1:9" ht="30" customHeight="1">
      <c r="A121" s="60"/>
      <c r="B121" s="60"/>
      <c r="C121" s="60"/>
      <c r="D121" s="60"/>
      <c r="E121" s="60"/>
      <c r="F121" s="60"/>
      <c r="G121" s="60"/>
      <c r="H121" s="60"/>
      <c r="I121" s="214"/>
    </row>
    <row r="122" spans="1:9" ht="30" customHeight="1">
      <c r="A122" s="60"/>
      <c r="B122" s="60"/>
      <c r="C122" s="60"/>
      <c r="D122" s="60"/>
      <c r="E122" s="60"/>
      <c r="F122" s="60"/>
      <c r="G122" s="60"/>
      <c r="H122" s="60"/>
      <c r="I122" s="214"/>
    </row>
    <row r="123" spans="1:9" ht="30" customHeight="1">
      <c r="A123" s="60"/>
      <c r="B123" s="60"/>
      <c r="C123" s="60"/>
      <c r="D123" s="60"/>
      <c r="E123" s="60"/>
      <c r="F123" s="60"/>
      <c r="G123" s="60"/>
      <c r="H123" s="60"/>
      <c r="I123" s="214"/>
    </row>
    <row r="124" spans="1:9" ht="30" customHeight="1">
      <c r="A124" s="60"/>
      <c r="B124" s="60"/>
      <c r="C124" s="60"/>
      <c r="D124" s="60"/>
      <c r="E124" s="60"/>
      <c r="F124" s="60"/>
      <c r="G124" s="60"/>
      <c r="H124" s="60"/>
      <c r="I124" s="214"/>
    </row>
    <row r="125" spans="1:9" ht="30" customHeight="1">
      <c r="A125" s="60"/>
      <c r="B125" s="60"/>
      <c r="C125" s="60"/>
      <c r="D125" s="60"/>
      <c r="E125" s="60"/>
      <c r="F125" s="60"/>
      <c r="G125" s="60"/>
      <c r="H125" s="60"/>
      <c r="I125" s="214"/>
    </row>
    <row r="126" spans="1:9" ht="30" customHeight="1">
      <c r="A126" s="60"/>
      <c r="B126" s="60"/>
      <c r="C126" s="60"/>
      <c r="D126" s="60"/>
      <c r="E126" s="60"/>
      <c r="F126" s="60"/>
      <c r="G126" s="60"/>
      <c r="H126" s="60"/>
      <c r="I126" s="214"/>
    </row>
    <row r="127" spans="1:9" ht="30" customHeight="1">
      <c r="A127" s="60"/>
      <c r="B127" s="60"/>
      <c r="C127" s="60"/>
      <c r="D127" s="60"/>
      <c r="E127" s="60"/>
      <c r="F127" s="60"/>
      <c r="G127" s="60"/>
      <c r="H127" s="60"/>
      <c r="I127" s="214"/>
    </row>
    <row r="128" spans="1:9" ht="30" customHeight="1">
      <c r="A128" s="60"/>
      <c r="B128" s="60"/>
      <c r="C128" s="60"/>
      <c r="D128" s="60"/>
      <c r="E128" s="60"/>
      <c r="F128" s="60"/>
      <c r="G128" s="60"/>
      <c r="H128" s="60"/>
      <c r="I128" s="214"/>
    </row>
    <row r="129" spans="1:9" ht="30" customHeight="1">
      <c r="A129" s="60"/>
      <c r="B129" s="60"/>
      <c r="C129" s="60"/>
      <c r="D129" s="60"/>
      <c r="E129" s="60"/>
      <c r="F129" s="60"/>
      <c r="G129" s="60"/>
      <c r="H129" s="60"/>
      <c r="I129" s="214"/>
    </row>
    <row r="130" spans="1:9" ht="30" customHeight="1">
      <c r="A130" s="60"/>
      <c r="B130" s="60"/>
      <c r="C130" s="60"/>
      <c r="D130" s="60"/>
      <c r="E130" s="60"/>
      <c r="F130" s="60"/>
      <c r="G130" s="60"/>
      <c r="H130" s="60"/>
      <c r="I130" s="214"/>
    </row>
    <row r="131" spans="1:9" ht="30" customHeight="1">
      <c r="A131" s="60"/>
      <c r="B131" s="60"/>
      <c r="C131" s="60"/>
      <c r="D131" s="60"/>
      <c r="E131" s="60"/>
      <c r="F131" s="60"/>
      <c r="G131" s="60"/>
      <c r="H131" s="60"/>
      <c r="I131" s="214"/>
    </row>
    <row r="132" spans="1:9" ht="30" customHeight="1">
      <c r="A132" s="60"/>
      <c r="B132" s="60"/>
      <c r="C132" s="60"/>
      <c r="D132" s="60"/>
      <c r="E132" s="60"/>
      <c r="F132" s="60"/>
      <c r="G132" s="60"/>
      <c r="H132" s="60"/>
      <c r="I132" s="214"/>
    </row>
    <row r="133" spans="1:9" ht="30" customHeight="1">
      <c r="A133" s="60"/>
      <c r="B133" s="60"/>
      <c r="C133" s="60"/>
      <c r="D133" s="60"/>
      <c r="E133" s="60"/>
      <c r="F133" s="60"/>
      <c r="G133" s="60"/>
      <c r="H133" s="60"/>
      <c r="I133" s="214"/>
    </row>
    <row r="134" spans="1:9" ht="30" customHeight="1">
      <c r="A134" s="60"/>
      <c r="B134" s="60"/>
      <c r="C134" s="60"/>
      <c r="D134" s="60"/>
      <c r="E134" s="60"/>
      <c r="F134" s="60"/>
      <c r="G134" s="60"/>
      <c r="H134" s="60"/>
      <c r="I134" s="214"/>
    </row>
    <row r="135" spans="1:9" ht="30" customHeight="1">
      <c r="A135" s="60"/>
      <c r="B135" s="60"/>
      <c r="C135" s="60"/>
      <c r="D135" s="60"/>
      <c r="E135" s="60"/>
      <c r="F135" s="60"/>
      <c r="G135" s="60"/>
      <c r="H135" s="60"/>
      <c r="I135" s="214"/>
    </row>
    <row r="136" spans="1:9" ht="30" customHeight="1">
      <c r="A136" s="60"/>
      <c r="B136" s="60"/>
      <c r="C136" s="60"/>
      <c r="D136" s="60"/>
      <c r="E136" s="60"/>
      <c r="F136" s="60"/>
      <c r="G136" s="60"/>
      <c r="H136" s="60"/>
      <c r="I136" s="214"/>
    </row>
    <row r="137" spans="1:9" ht="30" customHeight="1">
      <c r="A137" s="60"/>
      <c r="B137" s="60"/>
      <c r="C137" s="60"/>
      <c r="D137" s="60"/>
      <c r="E137" s="60"/>
      <c r="F137" s="60"/>
      <c r="G137" s="60"/>
      <c r="H137" s="60"/>
      <c r="I137" s="214"/>
    </row>
    <row r="138" spans="1:9" ht="30" customHeight="1">
      <c r="A138" s="60"/>
      <c r="B138" s="60"/>
      <c r="C138" s="60"/>
      <c r="D138" s="60"/>
      <c r="E138" s="60"/>
      <c r="F138" s="60"/>
      <c r="G138" s="60"/>
      <c r="H138" s="60"/>
      <c r="I138" s="214"/>
    </row>
    <row r="139" spans="1:9" ht="30" customHeight="1">
      <c r="A139" s="60"/>
      <c r="B139" s="60"/>
      <c r="C139" s="60"/>
      <c r="D139" s="60"/>
      <c r="E139" s="60"/>
      <c r="F139" s="60"/>
      <c r="G139" s="60"/>
      <c r="H139" s="60"/>
      <c r="I139" s="214"/>
    </row>
    <row r="140" spans="1:9" ht="30" customHeight="1">
      <c r="A140" s="60"/>
      <c r="B140" s="60"/>
      <c r="C140" s="60"/>
      <c r="D140" s="60"/>
      <c r="E140" s="60"/>
      <c r="F140" s="60"/>
      <c r="G140" s="60"/>
      <c r="H140" s="60"/>
      <c r="I140" s="214"/>
    </row>
    <row r="141" spans="1:9" ht="30" customHeight="1">
      <c r="A141" s="60"/>
      <c r="B141" s="60"/>
      <c r="C141" s="60"/>
      <c r="D141" s="60"/>
      <c r="E141" s="60"/>
      <c r="F141" s="60"/>
      <c r="G141" s="60"/>
      <c r="H141" s="60"/>
      <c r="I141" s="214"/>
    </row>
    <row r="142" spans="1:9" ht="30" customHeight="1">
      <c r="A142" s="60"/>
      <c r="B142" s="60"/>
      <c r="C142" s="60"/>
      <c r="D142" s="60"/>
      <c r="E142" s="60"/>
      <c r="F142" s="60"/>
      <c r="G142" s="60"/>
      <c r="H142" s="60"/>
      <c r="I142" s="214"/>
    </row>
    <row r="143" spans="1:9" ht="30" customHeight="1">
      <c r="A143" s="60"/>
      <c r="B143" s="60"/>
      <c r="C143" s="60"/>
      <c r="D143" s="60"/>
      <c r="E143" s="60"/>
      <c r="F143" s="60"/>
      <c r="G143" s="60"/>
      <c r="H143" s="60"/>
      <c r="I143" s="214"/>
    </row>
    <row r="144" spans="1:9" ht="30" customHeight="1">
      <c r="A144" s="60"/>
      <c r="B144" s="60"/>
      <c r="C144" s="60"/>
      <c r="D144" s="60"/>
      <c r="E144" s="60"/>
      <c r="F144" s="60"/>
      <c r="G144" s="60"/>
      <c r="H144" s="60"/>
      <c r="I144" s="214"/>
    </row>
    <row r="145" spans="1:9" ht="30" customHeight="1">
      <c r="A145" s="60"/>
      <c r="B145" s="60"/>
      <c r="C145" s="60"/>
      <c r="D145" s="60"/>
      <c r="E145" s="60"/>
      <c r="F145" s="60"/>
      <c r="G145" s="60"/>
      <c r="H145" s="60"/>
      <c r="I145" s="214"/>
    </row>
    <row r="146" spans="1:9" ht="30" customHeight="1">
      <c r="A146" s="60"/>
      <c r="B146" s="60"/>
      <c r="C146" s="60"/>
      <c r="D146" s="60"/>
      <c r="E146" s="60"/>
      <c r="F146" s="60"/>
      <c r="G146" s="60"/>
      <c r="H146" s="60"/>
      <c r="I146" s="214"/>
    </row>
    <row r="147" spans="1:9" ht="30" customHeight="1">
      <c r="A147" s="60"/>
      <c r="B147" s="60"/>
      <c r="C147" s="60"/>
      <c r="D147" s="60"/>
      <c r="E147" s="60"/>
      <c r="F147" s="60"/>
      <c r="G147" s="60"/>
      <c r="H147" s="60"/>
      <c r="I147" s="214"/>
    </row>
    <row r="148" spans="1:9" ht="30" customHeight="1">
      <c r="A148" s="60"/>
      <c r="B148" s="60"/>
      <c r="C148" s="60"/>
      <c r="D148" s="60"/>
      <c r="E148" s="60"/>
      <c r="F148" s="60"/>
      <c r="G148" s="60"/>
      <c r="H148" s="60"/>
      <c r="I148" s="214"/>
    </row>
    <row r="149" spans="1:9" ht="30" customHeight="1">
      <c r="A149" s="60"/>
      <c r="B149" s="60"/>
      <c r="C149" s="60"/>
      <c r="D149" s="60"/>
      <c r="E149" s="60"/>
      <c r="F149" s="60"/>
      <c r="G149" s="60"/>
      <c r="H149" s="60"/>
      <c r="I149" s="214"/>
    </row>
    <row r="150" spans="1:9" ht="30" customHeight="1">
      <c r="A150" s="60"/>
      <c r="B150" s="60"/>
      <c r="C150" s="60"/>
      <c r="D150" s="60"/>
      <c r="E150" s="60"/>
      <c r="F150" s="60"/>
      <c r="G150" s="60"/>
      <c r="H150" s="60"/>
      <c r="I150" s="214"/>
    </row>
    <row r="151" spans="1:9" ht="30" customHeight="1">
      <c r="A151" s="60"/>
      <c r="B151" s="60"/>
      <c r="C151" s="60"/>
      <c r="D151" s="60"/>
      <c r="E151" s="60"/>
      <c r="F151" s="60"/>
      <c r="G151" s="60"/>
      <c r="H151" s="60"/>
      <c r="I151" s="214"/>
    </row>
    <row r="152" spans="1:9" ht="30" customHeight="1">
      <c r="A152" s="60"/>
      <c r="B152" s="60"/>
      <c r="C152" s="60"/>
      <c r="D152" s="60"/>
      <c r="E152" s="60"/>
      <c r="F152" s="60"/>
      <c r="G152" s="60"/>
      <c r="H152" s="60"/>
      <c r="I152" s="214"/>
    </row>
    <row r="153" spans="1:9" ht="30" customHeight="1">
      <c r="A153" s="60"/>
      <c r="B153" s="60"/>
      <c r="C153" s="60"/>
      <c r="D153" s="60"/>
      <c r="E153" s="60"/>
      <c r="F153" s="60"/>
      <c r="G153" s="60"/>
      <c r="H153" s="60"/>
      <c r="I153" s="214"/>
    </row>
    <row r="154" spans="1:9" ht="30" customHeight="1">
      <c r="A154" s="60"/>
      <c r="B154" s="60"/>
      <c r="C154" s="60"/>
      <c r="D154" s="60"/>
      <c r="E154" s="60"/>
      <c r="F154" s="60"/>
      <c r="G154" s="60"/>
      <c r="H154" s="60"/>
      <c r="I154" s="214"/>
    </row>
    <row r="155" spans="1:9" ht="30" customHeight="1">
      <c r="A155" s="60"/>
      <c r="B155" s="60"/>
      <c r="C155" s="60"/>
      <c r="D155" s="60"/>
      <c r="E155" s="60"/>
      <c r="F155" s="60"/>
      <c r="G155" s="60"/>
      <c r="H155" s="60"/>
      <c r="I155" s="214"/>
    </row>
    <row r="156" spans="1:9" ht="30" customHeight="1">
      <c r="A156" s="60"/>
      <c r="B156" s="60"/>
      <c r="C156" s="60"/>
      <c r="D156" s="60"/>
      <c r="E156" s="60"/>
      <c r="F156" s="60"/>
      <c r="G156" s="60"/>
      <c r="H156" s="60"/>
      <c r="I156" s="214"/>
    </row>
  </sheetData>
  <mergeCells count="23">
    <mergeCell ref="K72:O72"/>
    <mergeCell ref="A36:H36"/>
    <mergeCell ref="A26:I26"/>
    <mergeCell ref="A18:H18"/>
    <mergeCell ref="A20:I20"/>
    <mergeCell ref="B22:H22"/>
    <mergeCell ref="B23:H23"/>
    <mergeCell ref="A24:H24"/>
    <mergeCell ref="B17:H17"/>
    <mergeCell ref="B9:H9"/>
    <mergeCell ref="B13:H13"/>
    <mergeCell ref="B16:H16"/>
    <mergeCell ref="B12:H12"/>
    <mergeCell ref="B11:H11"/>
    <mergeCell ref="B15:H15"/>
    <mergeCell ref="B8:H8"/>
    <mergeCell ref="B14:H14"/>
    <mergeCell ref="B10:H10"/>
    <mergeCell ref="A1:I1"/>
    <mergeCell ref="A4:I4"/>
    <mergeCell ref="B6:H6"/>
    <mergeCell ref="B7:H7"/>
    <mergeCell ref="A2:I2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8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O180"/>
  <sheetViews>
    <sheetView rightToLeft="1" view="pageBreakPreview" zoomScale="70" zoomScaleNormal="100" zoomScaleSheetLayoutView="70" workbookViewId="0">
      <selection activeCell="A5" sqref="A5:I5"/>
    </sheetView>
  </sheetViews>
  <sheetFormatPr baseColWidth="10" defaultRowHeight="30" customHeight="1"/>
  <cols>
    <col min="1" max="3" width="11.42578125" style="30"/>
    <col min="4" max="7" width="12.7109375" style="30" customWidth="1"/>
    <col min="8" max="8" width="24.5703125" style="30" customWidth="1"/>
    <col min="9" max="9" width="24.42578125" style="206" customWidth="1"/>
    <col min="10" max="16384" width="11.42578125" style="30"/>
  </cols>
  <sheetData>
    <row r="4" spans="1:14" ht="30" customHeight="1" thickBot="1">
      <c r="A4" s="70"/>
      <c r="B4" s="70"/>
      <c r="C4" s="70"/>
      <c r="D4" s="70"/>
      <c r="E4" s="70"/>
      <c r="F4" s="70"/>
      <c r="G4" s="70"/>
      <c r="H4" s="70"/>
      <c r="I4" s="223"/>
    </row>
    <row r="5" spans="1:14" ht="60" customHeight="1" thickTop="1" thickBot="1">
      <c r="A5" s="805" t="s">
        <v>54</v>
      </c>
      <c r="B5" s="806"/>
      <c r="C5" s="806"/>
      <c r="D5" s="806"/>
      <c r="E5" s="806"/>
      <c r="F5" s="806"/>
      <c r="G5" s="806"/>
      <c r="H5" s="806"/>
      <c r="I5" s="807"/>
    </row>
    <row r="6" spans="1:14" ht="30" customHeight="1" thickTop="1">
      <c r="A6" s="39"/>
      <c r="B6" s="39"/>
      <c r="C6" s="39"/>
      <c r="D6" s="39"/>
      <c r="E6" s="39"/>
      <c r="F6" s="39"/>
      <c r="G6" s="39"/>
      <c r="H6" s="39"/>
      <c r="I6" s="220"/>
    </row>
    <row r="7" spans="1:14" ht="30" customHeight="1" thickBot="1">
      <c r="A7" s="71"/>
      <c r="B7" s="71"/>
      <c r="C7" s="71"/>
      <c r="D7" s="71"/>
      <c r="E7" s="71"/>
      <c r="F7" s="71"/>
      <c r="G7" s="71"/>
      <c r="H7" s="71"/>
      <c r="I7" s="225"/>
    </row>
    <row r="8" spans="1:14" ht="60" customHeight="1" thickBot="1">
      <c r="A8" s="810" t="s">
        <v>225</v>
      </c>
      <c r="B8" s="811"/>
      <c r="C8" s="811"/>
      <c r="D8" s="811"/>
      <c r="E8" s="811"/>
      <c r="F8" s="811"/>
      <c r="G8" s="811"/>
      <c r="H8" s="811"/>
      <c r="I8" s="812"/>
      <c r="N8" s="60"/>
    </row>
    <row r="9" spans="1:14" ht="60" customHeight="1">
      <c r="A9" s="417"/>
      <c r="B9" s="417"/>
      <c r="C9" s="417"/>
      <c r="D9" s="417"/>
      <c r="E9" s="417"/>
      <c r="F9" s="417"/>
      <c r="G9" s="417"/>
      <c r="H9" s="417"/>
      <c r="I9" s="418"/>
      <c r="N9" s="60"/>
    </row>
    <row r="10" spans="1:14" s="60" customFormat="1" ht="30" customHeight="1" thickBot="1">
      <c r="A10" s="71"/>
      <c r="B10" s="71"/>
      <c r="C10" s="71"/>
      <c r="D10" s="71"/>
      <c r="E10" s="71"/>
      <c r="F10" s="71"/>
      <c r="G10" s="71"/>
      <c r="H10" s="71"/>
      <c r="I10" s="225"/>
    </row>
    <row r="11" spans="1:14" s="33" customFormat="1" ht="68.25" customHeight="1" thickBot="1">
      <c r="A11" s="32" t="s">
        <v>2</v>
      </c>
      <c r="B11" s="788" t="s">
        <v>240</v>
      </c>
      <c r="C11" s="789"/>
      <c r="D11" s="789"/>
      <c r="E11" s="789"/>
      <c r="F11" s="789"/>
      <c r="G11" s="790"/>
      <c r="H11" s="207" t="s">
        <v>226</v>
      </c>
      <c r="I11" s="207" t="s">
        <v>227</v>
      </c>
    </row>
    <row r="12" spans="1:14" ht="30" customHeight="1" thickBot="1">
      <c r="A12" s="815" t="s">
        <v>220</v>
      </c>
      <c r="B12" s="274" t="s">
        <v>201</v>
      </c>
      <c r="C12" s="808" t="s">
        <v>8</v>
      </c>
      <c r="D12" s="808"/>
      <c r="E12" s="808"/>
      <c r="F12" s="808"/>
      <c r="G12" s="809"/>
      <c r="H12" s="275">
        <f>ص8!I12</f>
        <v>0</v>
      </c>
      <c r="I12" s="275">
        <f>ص8!J12</f>
        <v>0</v>
      </c>
    </row>
    <row r="13" spans="1:14" ht="30" customHeight="1" thickBot="1">
      <c r="A13" s="816"/>
      <c r="B13" s="274" t="s">
        <v>202</v>
      </c>
      <c r="C13" s="808" t="s">
        <v>9</v>
      </c>
      <c r="D13" s="808"/>
      <c r="E13" s="808"/>
      <c r="F13" s="808"/>
      <c r="G13" s="809"/>
      <c r="H13" s="275">
        <f>ص8!I20</f>
        <v>0</v>
      </c>
      <c r="I13" s="275">
        <f>ص8!J20</f>
        <v>0</v>
      </c>
    </row>
    <row r="14" spans="1:14" ht="30" customHeight="1" thickBot="1">
      <c r="A14" s="816"/>
      <c r="B14" s="274" t="s">
        <v>203</v>
      </c>
      <c r="C14" s="808" t="s">
        <v>10</v>
      </c>
      <c r="D14" s="808"/>
      <c r="E14" s="808"/>
      <c r="F14" s="808"/>
      <c r="G14" s="809"/>
      <c r="H14" s="275">
        <f>ص8!I28</f>
        <v>0</v>
      </c>
      <c r="I14" s="275">
        <f>ص8!J28</f>
        <v>0</v>
      </c>
    </row>
    <row r="15" spans="1:14" ht="30" customHeight="1" thickBot="1">
      <c r="A15" s="816"/>
      <c r="B15" s="274" t="s">
        <v>204</v>
      </c>
      <c r="C15" s="808" t="s">
        <v>11</v>
      </c>
      <c r="D15" s="808"/>
      <c r="E15" s="808"/>
      <c r="F15" s="808"/>
      <c r="G15" s="809"/>
      <c r="H15" s="275">
        <f>ص9!J9</f>
        <v>0</v>
      </c>
      <c r="I15" s="275">
        <f>ص9!K9</f>
        <v>0</v>
      </c>
    </row>
    <row r="16" spans="1:14" ht="30" customHeight="1" thickBot="1">
      <c r="A16" s="816"/>
      <c r="B16" s="274" t="s">
        <v>205</v>
      </c>
      <c r="C16" s="808" t="s">
        <v>12</v>
      </c>
      <c r="D16" s="808"/>
      <c r="E16" s="808"/>
      <c r="F16" s="808"/>
      <c r="G16" s="809"/>
      <c r="H16" s="275">
        <f>ص9!J14</f>
        <v>0</v>
      </c>
      <c r="I16" s="275">
        <f>ص9!K14</f>
        <v>0</v>
      </c>
    </row>
    <row r="17" spans="1:13" ht="30" customHeight="1" thickBot="1">
      <c r="A17" s="816"/>
      <c r="B17" s="274" t="s">
        <v>206</v>
      </c>
      <c r="C17" s="808" t="s">
        <v>96</v>
      </c>
      <c r="D17" s="808"/>
      <c r="E17" s="808"/>
      <c r="F17" s="808"/>
      <c r="G17" s="809"/>
      <c r="H17" s="275">
        <f>ص9!J21</f>
        <v>0</v>
      </c>
      <c r="I17" s="275">
        <f>ص9!K21</f>
        <v>0</v>
      </c>
    </row>
    <row r="18" spans="1:13" ht="30" customHeight="1" thickBot="1">
      <c r="A18" s="816"/>
      <c r="B18" s="274" t="s">
        <v>207</v>
      </c>
      <c r="C18" s="808" t="s">
        <v>14</v>
      </c>
      <c r="D18" s="808"/>
      <c r="E18" s="808"/>
      <c r="F18" s="808"/>
      <c r="G18" s="809"/>
      <c r="H18" s="275">
        <f>ص9!J24</f>
        <v>0</v>
      </c>
      <c r="I18" s="275">
        <f>ص9!K24</f>
        <v>0</v>
      </c>
    </row>
    <row r="19" spans="1:13" ht="30" customHeight="1" thickBot="1">
      <c r="A19" s="816"/>
      <c r="B19" s="274" t="s">
        <v>208</v>
      </c>
      <c r="C19" s="808" t="s">
        <v>15</v>
      </c>
      <c r="D19" s="808"/>
      <c r="E19" s="808"/>
      <c r="F19" s="808"/>
      <c r="G19" s="809"/>
      <c r="H19" s="275">
        <f>ص9!J27</f>
        <v>0</v>
      </c>
      <c r="I19" s="275">
        <f>ص9!K27</f>
        <v>0</v>
      </c>
    </row>
    <row r="20" spans="1:13" ht="30" customHeight="1" thickBot="1">
      <c r="A20" s="816"/>
      <c r="B20" s="274" t="s">
        <v>209</v>
      </c>
      <c r="C20" s="808" t="s">
        <v>111</v>
      </c>
      <c r="D20" s="808"/>
      <c r="E20" s="808"/>
      <c r="F20" s="808"/>
      <c r="G20" s="809"/>
      <c r="H20" s="275">
        <f>ص9!J34</f>
        <v>0</v>
      </c>
      <c r="I20" s="275">
        <f>ص9!K34</f>
        <v>0</v>
      </c>
    </row>
    <row r="21" spans="1:13" ht="30" customHeight="1" thickBot="1">
      <c r="A21" s="816"/>
      <c r="B21" s="274" t="s">
        <v>210</v>
      </c>
      <c r="C21" s="808" t="s">
        <v>16</v>
      </c>
      <c r="D21" s="808"/>
      <c r="E21" s="808"/>
      <c r="F21" s="808"/>
      <c r="G21" s="809"/>
      <c r="H21" s="275">
        <f>ص10!J12</f>
        <v>0</v>
      </c>
      <c r="I21" s="275">
        <f>ص10!K12</f>
        <v>0</v>
      </c>
    </row>
    <row r="22" spans="1:13" ht="30" customHeight="1" thickBot="1">
      <c r="A22" s="816"/>
      <c r="B22" s="274" t="s">
        <v>211</v>
      </c>
      <c r="C22" s="808" t="s">
        <v>17</v>
      </c>
      <c r="D22" s="808"/>
      <c r="E22" s="808"/>
      <c r="F22" s="808"/>
      <c r="G22" s="809"/>
      <c r="H22" s="275">
        <f>ص10!J14</f>
        <v>0</v>
      </c>
      <c r="I22" s="275">
        <f>ص10!K14</f>
        <v>0</v>
      </c>
    </row>
    <row r="23" spans="1:13" ht="30" customHeight="1" thickBot="1">
      <c r="A23" s="816"/>
      <c r="B23" s="274" t="s">
        <v>221</v>
      </c>
      <c r="C23" s="808" t="s">
        <v>97</v>
      </c>
      <c r="D23" s="808"/>
      <c r="E23" s="808"/>
      <c r="F23" s="808"/>
      <c r="G23" s="809"/>
      <c r="H23" s="275">
        <f>ص10!J18</f>
        <v>0</v>
      </c>
      <c r="I23" s="275">
        <f>ص10!K18</f>
        <v>0</v>
      </c>
    </row>
    <row r="24" spans="1:13" ht="30" customHeight="1" thickBot="1">
      <c r="A24" s="816"/>
      <c r="B24" s="274" t="s">
        <v>222</v>
      </c>
      <c r="C24" s="808" t="s">
        <v>70</v>
      </c>
      <c r="D24" s="808"/>
      <c r="E24" s="808"/>
      <c r="F24" s="808"/>
      <c r="G24" s="809"/>
      <c r="H24" s="275">
        <f>ص10!J22</f>
        <v>0</v>
      </c>
      <c r="I24" s="275">
        <f>ص10!K22</f>
        <v>0</v>
      </c>
    </row>
    <row r="25" spans="1:13" ht="30" customHeight="1" thickBot="1">
      <c r="A25" s="816"/>
      <c r="B25" s="274" t="s">
        <v>223</v>
      </c>
      <c r="C25" s="808" t="s">
        <v>177</v>
      </c>
      <c r="D25" s="808"/>
      <c r="E25" s="808"/>
      <c r="F25" s="808"/>
      <c r="G25" s="809"/>
      <c r="H25" s="275">
        <f>ص11!J10</f>
        <v>0</v>
      </c>
      <c r="I25" s="275">
        <f>ص11!K10</f>
        <v>0</v>
      </c>
    </row>
    <row r="26" spans="1:13" ht="30" customHeight="1" thickBot="1">
      <c r="A26" s="816"/>
      <c r="B26" s="274" t="s">
        <v>224</v>
      </c>
      <c r="C26" s="808" t="s">
        <v>59</v>
      </c>
      <c r="D26" s="808"/>
      <c r="E26" s="808"/>
      <c r="F26" s="808"/>
      <c r="G26" s="809"/>
      <c r="H26" s="275">
        <f>ص11!J13</f>
        <v>0</v>
      </c>
      <c r="I26" s="275">
        <f>ص11!K13</f>
        <v>0</v>
      </c>
    </row>
    <row r="27" spans="1:13" ht="30" customHeight="1" thickBot="1">
      <c r="A27" s="817"/>
      <c r="B27" s="274" t="s">
        <v>485</v>
      </c>
      <c r="C27" s="808" t="s">
        <v>487</v>
      </c>
      <c r="D27" s="808"/>
      <c r="E27" s="808"/>
      <c r="F27" s="808"/>
      <c r="G27" s="809"/>
      <c r="H27" s="275">
        <f>ص11!J18</f>
        <v>0</v>
      </c>
      <c r="I27" s="275">
        <f>ص11!K18</f>
        <v>0</v>
      </c>
    </row>
    <row r="28" spans="1:13" s="35" customFormat="1" ht="39.950000000000003" customHeight="1" thickBot="1">
      <c r="A28" s="798" t="s">
        <v>18</v>
      </c>
      <c r="B28" s="799"/>
      <c r="C28" s="799"/>
      <c r="D28" s="799"/>
      <c r="E28" s="799"/>
      <c r="F28" s="799"/>
      <c r="G28" s="799"/>
      <c r="H28" s="257">
        <f>ص11!J19</f>
        <v>0</v>
      </c>
      <c r="I28" s="257">
        <f>ص11!K19</f>
        <v>0</v>
      </c>
    </row>
    <row r="29" spans="1:13" s="72" customFormat="1" ht="30" customHeight="1">
      <c r="A29" s="818"/>
      <c r="B29" s="818"/>
      <c r="C29" s="818"/>
      <c r="D29" s="818"/>
      <c r="E29" s="818"/>
      <c r="F29" s="818"/>
      <c r="G29" s="818"/>
      <c r="H29" s="818"/>
      <c r="I29" s="818"/>
      <c r="M29" s="73"/>
    </row>
    <row r="30" spans="1:13" s="72" customFormat="1" ht="30" customHeight="1">
      <c r="I30" s="212"/>
    </row>
    <row r="31" spans="1:13" s="72" customFormat="1" ht="30" customHeight="1">
      <c r="I31" s="212"/>
    </row>
    <row r="32" spans="1:13" s="72" customFormat="1" ht="30" customHeight="1">
      <c r="A32" s="814" t="s">
        <v>44</v>
      </c>
      <c r="B32" s="814"/>
      <c r="C32" s="814"/>
      <c r="D32" s="814"/>
      <c r="E32" s="814"/>
      <c r="F32" s="814"/>
      <c r="G32" s="814"/>
      <c r="H32" s="814"/>
      <c r="I32" s="814"/>
    </row>
    <row r="33" spans="1:9" s="72" customFormat="1" ht="30" customHeight="1">
      <c r="A33" s="74"/>
      <c r="B33" s="74"/>
      <c r="C33" s="74"/>
      <c r="D33" s="75"/>
      <c r="E33" s="75"/>
      <c r="F33" s="75"/>
      <c r="G33" s="75"/>
      <c r="H33" s="76"/>
      <c r="I33" s="227"/>
    </row>
    <row r="34" spans="1:9" s="72" customFormat="1" ht="30" customHeight="1">
      <c r="A34" s="271"/>
      <c r="B34" s="271"/>
      <c r="C34" s="271"/>
      <c r="D34" s="61"/>
      <c r="E34" s="61"/>
      <c r="F34" s="61"/>
      <c r="G34" s="61"/>
      <c r="H34" s="77"/>
      <c r="I34" s="213"/>
    </row>
    <row r="35" spans="1:9" s="72" customFormat="1" ht="30" customHeight="1">
      <c r="A35" s="271"/>
      <c r="B35" s="271"/>
      <c r="C35" s="271"/>
      <c r="D35" s="61"/>
      <c r="E35" s="61"/>
      <c r="F35" s="61"/>
      <c r="G35" s="61"/>
      <c r="H35" s="77"/>
      <c r="I35" s="213"/>
    </row>
    <row r="36" spans="1:9" s="72" customFormat="1" ht="30" customHeight="1">
      <c r="A36" s="78"/>
      <c r="B36" s="78"/>
      <c r="C36" s="78"/>
      <c r="D36" s="79"/>
      <c r="E36" s="79"/>
      <c r="F36" s="79"/>
      <c r="G36" s="79"/>
      <c r="H36" s="77"/>
      <c r="I36" s="213"/>
    </row>
    <row r="37" spans="1:9" s="72" customFormat="1" ht="30" customHeight="1">
      <c r="A37" s="271"/>
      <c r="B37" s="271"/>
      <c r="C37" s="271"/>
      <c r="D37" s="80"/>
      <c r="E37" s="80"/>
      <c r="F37" s="80"/>
      <c r="G37" s="80"/>
      <c r="H37" s="77"/>
      <c r="I37" s="213"/>
    </row>
    <row r="38" spans="1:9" s="72" customFormat="1" ht="30" customHeight="1">
      <c r="A38" s="271"/>
      <c r="B38" s="271"/>
      <c r="C38" s="271"/>
      <c r="D38" s="80"/>
      <c r="E38" s="80"/>
      <c r="F38" s="80"/>
      <c r="G38" s="80"/>
      <c r="H38" s="77"/>
      <c r="I38" s="213"/>
    </row>
    <row r="39" spans="1:9" s="72" customFormat="1" ht="30" customHeight="1">
      <c r="A39" s="271"/>
      <c r="B39" s="271"/>
      <c r="C39" s="271"/>
      <c r="D39" s="61"/>
      <c r="E39" s="61"/>
      <c r="F39" s="61"/>
      <c r="G39" s="61"/>
      <c r="H39" s="77"/>
      <c r="I39" s="213"/>
    </row>
    <row r="40" spans="1:9" s="72" customFormat="1" ht="30" customHeight="1">
      <c r="A40" s="81"/>
      <c r="B40" s="81"/>
      <c r="C40" s="81"/>
      <c r="D40" s="61"/>
      <c r="E40" s="61"/>
      <c r="F40" s="61"/>
      <c r="G40" s="61"/>
      <c r="H40" s="82"/>
      <c r="I40" s="228"/>
    </row>
    <row r="41" spans="1:9" s="72" customFormat="1" ht="30" customHeight="1">
      <c r="A41" s="78"/>
      <c r="B41" s="78"/>
      <c r="C41" s="78"/>
      <c r="D41" s="79"/>
      <c r="E41" s="79"/>
      <c r="F41" s="79"/>
      <c r="G41" s="79"/>
      <c r="H41" s="82"/>
      <c r="I41" s="228"/>
    </row>
    <row r="42" spans="1:9" s="72" customFormat="1" ht="30" customHeight="1">
      <c r="A42" s="81"/>
      <c r="B42" s="81"/>
      <c r="C42" s="81"/>
      <c r="D42" s="75"/>
      <c r="E42" s="75"/>
      <c r="F42" s="75"/>
      <c r="G42" s="75"/>
      <c r="H42" s="82"/>
      <c r="I42" s="228"/>
    </row>
    <row r="43" spans="1:9" s="72" customFormat="1" ht="30" customHeight="1">
      <c r="A43" s="81"/>
      <c r="B43" s="81"/>
      <c r="C43" s="81"/>
      <c r="D43" s="61"/>
      <c r="E43" s="61"/>
      <c r="F43" s="61"/>
      <c r="G43" s="61"/>
      <c r="H43" s="82"/>
      <c r="I43" s="228"/>
    </row>
    <row r="44" spans="1:9" ht="30" customHeight="1">
      <c r="A44" s="60"/>
      <c r="B44" s="60"/>
      <c r="C44" s="60"/>
      <c r="D44" s="59"/>
      <c r="E44" s="59"/>
      <c r="F44" s="59"/>
      <c r="G44" s="59"/>
      <c r="H44" s="83"/>
      <c r="I44" s="229"/>
    </row>
    <row r="45" spans="1:9" ht="30" customHeight="1">
      <c r="A45" s="78"/>
      <c r="B45" s="78"/>
      <c r="C45" s="78"/>
      <c r="D45" s="84"/>
      <c r="E45" s="84"/>
      <c r="F45" s="84"/>
      <c r="G45" s="84"/>
      <c r="H45" s="83"/>
      <c r="I45" s="229"/>
    </row>
    <row r="46" spans="1:9" ht="30" customHeight="1">
      <c r="A46" s="270"/>
      <c r="B46" s="270"/>
      <c r="C46" s="270"/>
      <c r="D46" s="85"/>
      <c r="E46" s="85"/>
      <c r="F46" s="85"/>
      <c r="G46" s="85"/>
      <c r="H46" s="60"/>
      <c r="I46" s="214"/>
    </row>
    <row r="47" spans="1:9" ht="30" customHeight="1">
      <c r="A47" s="86"/>
      <c r="B47" s="86"/>
      <c r="C47" s="86"/>
      <c r="D47" s="59"/>
      <c r="E47" s="59"/>
      <c r="F47" s="59"/>
      <c r="G47" s="59"/>
      <c r="H47" s="60"/>
      <c r="I47" s="214"/>
    </row>
    <row r="48" spans="1:9" ht="30" customHeight="1">
      <c r="A48" s="58"/>
      <c r="B48" s="58"/>
      <c r="C48" s="58"/>
      <c r="D48" s="59"/>
      <c r="E48" s="59"/>
      <c r="F48" s="59"/>
      <c r="G48" s="59"/>
      <c r="H48" s="60"/>
      <c r="I48" s="214"/>
    </row>
    <row r="49" spans="1:9" ht="30" customHeight="1">
      <c r="A49" s="60"/>
      <c r="B49" s="60"/>
      <c r="C49" s="60"/>
      <c r="D49" s="61"/>
      <c r="E49" s="61"/>
      <c r="F49" s="61"/>
      <c r="G49" s="61"/>
      <c r="H49" s="60"/>
      <c r="I49" s="214"/>
    </row>
    <row r="50" spans="1:9" ht="30" customHeight="1">
      <c r="A50" s="60"/>
      <c r="B50" s="60"/>
      <c r="C50" s="60"/>
      <c r="D50" s="60"/>
      <c r="E50" s="60"/>
      <c r="F50" s="60"/>
      <c r="G50" s="60"/>
      <c r="H50" s="60"/>
      <c r="I50" s="214"/>
    </row>
    <row r="51" spans="1:9" ht="30" customHeight="1">
      <c r="A51" s="60"/>
      <c r="B51" s="60"/>
      <c r="C51" s="60"/>
      <c r="D51" s="60"/>
      <c r="E51" s="60"/>
      <c r="F51" s="60"/>
      <c r="G51" s="60"/>
      <c r="H51" s="60"/>
      <c r="I51" s="214"/>
    </row>
    <row r="52" spans="1:9" ht="30" customHeight="1">
      <c r="A52" s="60"/>
      <c r="B52" s="60"/>
      <c r="C52" s="60"/>
      <c r="D52" s="60"/>
      <c r="E52" s="60"/>
      <c r="F52" s="60"/>
      <c r="G52" s="60"/>
      <c r="H52" s="60"/>
      <c r="I52" s="214"/>
    </row>
    <row r="53" spans="1:9" ht="30" customHeight="1">
      <c r="A53" s="60"/>
      <c r="B53" s="60"/>
      <c r="C53" s="60"/>
      <c r="D53" s="60"/>
      <c r="E53" s="60"/>
      <c r="F53" s="60"/>
      <c r="G53" s="60"/>
      <c r="H53" s="60"/>
      <c r="I53" s="214"/>
    </row>
    <row r="54" spans="1:9" ht="30" customHeight="1">
      <c r="A54" s="60"/>
      <c r="B54" s="60"/>
      <c r="C54" s="60"/>
      <c r="D54" s="60"/>
      <c r="E54" s="60"/>
      <c r="F54" s="60"/>
      <c r="G54" s="60"/>
      <c r="H54" s="60"/>
      <c r="I54" s="214"/>
    </row>
    <row r="55" spans="1:9" ht="30" customHeight="1">
      <c r="A55" s="60"/>
      <c r="B55" s="60"/>
      <c r="C55" s="60"/>
      <c r="D55" s="60"/>
      <c r="E55" s="60"/>
      <c r="F55" s="60"/>
      <c r="G55" s="60"/>
      <c r="H55" s="60"/>
      <c r="I55" s="214"/>
    </row>
    <row r="56" spans="1:9" ht="30" customHeight="1">
      <c r="A56" s="60"/>
      <c r="B56" s="60"/>
      <c r="C56" s="60"/>
      <c r="D56" s="62"/>
      <c r="E56" s="62"/>
      <c r="F56" s="62"/>
      <c r="G56" s="62"/>
      <c r="H56" s="60"/>
      <c r="I56" s="214"/>
    </row>
    <row r="57" spans="1:9" ht="30" customHeight="1">
      <c r="A57" s="60"/>
      <c r="B57" s="60"/>
      <c r="C57" s="60"/>
      <c r="D57" s="60"/>
      <c r="E57" s="60"/>
      <c r="F57" s="60"/>
      <c r="G57" s="60"/>
      <c r="H57" s="60"/>
      <c r="I57" s="214"/>
    </row>
    <row r="58" spans="1:9" ht="30" customHeight="1">
      <c r="A58" s="60"/>
      <c r="B58" s="60"/>
      <c r="C58" s="60"/>
      <c r="D58" s="60"/>
      <c r="E58" s="60"/>
      <c r="F58" s="60"/>
      <c r="G58" s="60"/>
      <c r="H58" s="60"/>
      <c r="I58" s="214"/>
    </row>
    <row r="59" spans="1:9" ht="30" customHeight="1">
      <c r="A59" s="60"/>
      <c r="B59" s="60"/>
      <c r="C59" s="60"/>
      <c r="D59" s="60"/>
      <c r="E59" s="60"/>
      <c r="F59" s="60"/>
      <c r="G59" s="60"/>
      <c r="H59" s="60"/>
      <c r="I59" s="214"/>
    </row>
    <row r="60" spans="1:9" ht="30" customHeight="1">
      <c r="A60" s="813"/>
      <c r="B60" s="813"/>
      <c r="C60" s="813"/>
      <c r="D60" s="813"/>
      <c r="E60" s="813"/>
      <c r="F60" s="813"/>
      <c r="G60" s="813"/>
      <c r="H60" s="325"/>
      <c r="I60" s="214"/>
    </row>
    <row r="61" spans="1:9" ht="30" customHeight="1">
      <c r="A61" s="65"/>
      <c r="B61" s="65"/>
      <c r="C61" s="65"/>
      <c r="D61" s="66"/>
      <c r="E61" s="66"/>
      <c r="F61" s="66"/>
      <c r="G61" s="66"/>
      <c r="H61" s="65"/>
      <c r="I61" s="211"/>
    </row>
    <row r="62" spans="1:9" ht="30" customHeight="1">
      <c r="A62" s="60"/>
      <c r="B62" s="60"/>
      <c r="C62" s="60"/>
      <c r="D62" s="82"/>
      <c r="E62" s="82"/>
      <c r="F62" s="82"/>
      <c r="G62" s="82"/>
      <c r="H62" s="65"/>
      <c r="I62" s="211"/>
    </row>
    <row r="63" spans="1:9" ht="30" customHeight="1">
      <c r="A63" s="78"/>
      <c r="B63" s="78"/>
      <c r="C63" s="78"/>
      <c r="D63" s="87"/>
      <c r="E63" s="87"/>
      <c r="F63" s="87"/>
      <c r="G63" s="87"/>
      <c r="H63" s="65"/>
      <c r="I63" s="211"/>
    </row>
    <row r="64" spans="1:9" ht="30" customHeight="1">
      <c r="A64" s="65"/>
      <c r="B64" s="65"/>
      <c r="C64" s="65"/>
      <c r="D64" s="88"/>
      <c r="E64" s="88"/>
      <c r="F64" s="88"/>
      <c r="G64" s="88"/>
      <c r="H64" s="65"/>
      <c r="I64" s="211"/>
    </row>
    <row r="65" spans="1:14" ht="30" customHeight="1">
      <c r="A65" s="65"/>
      <c r="B65" s="65"/>
      <c r="C65" s="65"/>
      <c r="D65" s="89"/>
      <c r="E65" s="89"/>
      <c r="F65" s="89"/>
      <c r="G65" s="89"/>
      <c r="H65" s="65"/>
      <c r="I65" s="211"/>
    </row>
    <row r="66" spans="1:14" ht="30" customHeight="1">
      <c r="A66" s="78"/>
      <c r="B66" s="78"/>
      <c r="C66" s="78"/>
      <c r="D66" s="90"/>
      <c r="E66" s="90"/>
      <c r="F66" s="90"/>
      <c r="G66" s="90"/>
      <c r="H66" s="270"/>
      <c r="I66" s="230"/>
    </row>
    <row r="67" spans="1:14" ht="30" customHeight="1">
      <c r="A67" s="271"/>
      <c r="B67" s="271"/>
      <c r="C67" s="271"/>
      <c r="D67" s="91"/>
      <c r="E67" s="91"/>
      <c r="F67" s="91"/>
      <c r="G67" s="91"/>
      <c r="H67" s="60"/>
      <c r="I67" s="214"/>
    </row>
    <row r="68" spans="1:14" ht="30" customHeight="1">
      <c r="A68" s="74"/>
      <c r="B68" s="74"/>
      <c r="C68" s="74"/>
      <c r="D68" s="91"/>
      <c r="E68" s="91"/>
      <c r="F68" s="91"/>
      <c r="G68" s="91"/>
      <c r="H68" s="68"/>
      <c r="I68" s="231"/>
    </row>
    <row r="69" spans="1:14" ht="30" customHeight="1">
      <c r="A69" s="74"/>
      <c r="B69" s="74"/>
      <c r="C69" s="74"/>
      <c r="D69" s="91"/>
      <c r="E69" s="91"/>
      <c r="F69" s="91"/>
      <c r="G69" s="91"/>
      <c r="H69" s="68"/>
      <c r="I69" s="231"/>
    </row>
    <row r="70" spans="1:14" ht="30" customHeight="1">
      <c r="A70" s="74"/>
      <c r="B70" s="74"/>
      <c r="C70" s="74"/>
      <c r="D70" s="92"/>
      <c r="E70" s="92"/>
      <c r="F70" s="92"/>
      <c r="G70" s="92"/>
      <c r="H70" s="68"/>
      <c r="I70" s="231"/>
    </row>
    <row r="71" spans="1:14" ht="30" customHeight="1">
      <c r="A71" s="74"/>
      <c r="B71" s="74"/>
      <c r="C71" s="74"/>
      <c r="D71" s="92"/>
      <c r="E71" s="92"/>
      <c r="F71" s="92"/>
      <c r="G71" s="92"/>
      <c r="H71" s="68"/>
      <c r="I71" s="231"/>
    </row>
    <row r="72" spans="1:14" ht="30" customHeight="1">
      <c r="A72" s="74"/>
      <c r="B72" s="74"/>
      <c r="C72" s="74"/>
      <c r="D72" s="92"/>
      <c r="E72" s="92"/>
      <c r="F72" s="92"/>
      <c r="G72" s="92"/>
      <c r="H72" s="68"/>
      <c r="I72" s="231"/>
      <c r="K72" s="60"/>
      <c r="L72" s="60"/>
      <c r="M72" s="60"/>
      <c r="N72" s="60"/>
    </row>
    <row r="73" spans="1:14" ht="30" customHeight="1">
      <c r="A73" s="270"/>
      <c r="B73" s="270"/>
      <c r="C73" s="270"/>
      <c r="D73" s="93"/>
      <c r="E73" s="93"/>
      <c r="F73" s="93"/>
      <c r="G73" s="93"/>
      <c r="H73" s="68"/>
      <c r="I73" s="231"/>
      <c r="K73" s="60"/>
      <c r="L73" s="60"/>
      <c r="M73" s="60"/>
      <c r="N73" s="60"/>
    </row>
    <row r="74" spans="1:14" ht="30" customHeight="1">
      <c r="A74" s="270"/>
      <c r="B74" s="270"/>
      <c r="C74" s="270"/>
      <c r="D74" s="94"/>
      <c r="E74" s="94"/>
      <c r="F74" s="94"/>
      <c r="G74" s="94"/>
      <c r="H74" s="68"/>
      <c r="I74" s="231"/>
      <c r="K74" s="60"/>
      <c r="L74" s="60"/>
      <c r="M74" s="60"/>
      <c r="N74" s="60"/>
    </row>
    <row r="75" spans="1:14" ht="30" customHeight="1">
      <c r="A75" s="271"/>
      <c r="B75" s="271"/>
      <c r="C75" s="271"/>
      <c r="D75" s="91"/>
      <c r="E75" s="91"/>
      <c r="F75" s="91"/>
      <c r="G75" s="91"/>
      <c r="H75" s="60"/>
      <c r="I75" s="214"/>
      <c r="K75" s="60"/>
      <c r="L75" s="60"/>
      <c r="M75" s="60"/>
      <c r="N75" s="60"/>
    </row>
    <row r="76" spans="1:14" ht="30" customHeight="1">
      <c r="A76" s="271"/>
      <c r="B76" s="271"/>
      <c r="C76" s="271"/>
      <c r="D76" s="91"/>
      <c r="E76" s="91"/>
      <c r="F76" s="91"/>
      <c r="G76" s="91"/>
      <c r="H76" s="60"/>
      <c r="I76" s="214"/>
    </row>
    <row r="77" spans="1:14" ht="30" customHeight="1">
      <c r="A77" s="60"/>
      <c r="B77" s="60"/>
      <c r="C77" s="60"/>
      <c r="D77" s="91"/>
      <c r="E77" s="91"/>
      <c r="F77" s="91"/>
      <c r="G77" s="91"/>
      <c r="H77" s="60"/>
      <c r="I77" s="214"/>
    </row>
    <row r="78" spans="1:14" ht="30" customHeight="1">
      <c r="A78" s="271"/>
      <c r="B78" s="271"/>
      <c r="C78" s="271"/>
      <c r="D78" s="95"/>
      <c r="E78" s="95"/>
      <c r="F78" s="95"/>
      <c r="G78" s="95"/>
      <c r="H78" s="60"/>
      <c r="I78" s="214"/>
    </row>
    <row r="79" spans="1:14" ht="30" customHeight="1">
      <c r="A79" s="271"/>
      <c r="B79" s="271"/>
      <c r="C79" s="271"/>
      <c r="D79" s="95"/>
      <c r="E79" s="95"/>
      <c r="F79" s="95"/>
      <c r="G79" s="95"/>
      <c r="H79" s="60"/>
      <c r="I79" s="214"/>
    </row>
    <row r="80" spans="1:14" ht="30" customHeight="1">
      <c r="A80" s="271"/>
      <c r="B80" s="271"/>
      <c r="C80" s="271"/>
      <c r="D80" s="59"/>
      <c r="E80" s="59"/>
      <c r="F80" s="59"/>
      <c r="G80" s="59"/>
      <c r="H80" s="60"/>
      <c r="I80" s="214"/>
    </row>
    <row r="81" spans="1:15" ht="30" customHeight="1">
      <c r="A81" s="81"/>
      <c r="B81" s="81"/>
      <c r="C81" s="81"/>
      <c r="D81" s="59"/>
      <c r="E81" s="59"/>
      <c r="F81" s="59"/>
      <c r="G81" s="59"/>
      <c r="H81" s="83"/>
      <c r="I81" s="229"/>
    </row>
    <row r="82" spans="1:15" ht="30" customHeight="1">
      <c r="A82" s="96"/>
      <c r="B82" s="96"/>
      <c r="C82" s="96"/>
      <c r="D82" s="61"/>
      <c r="E82" s="61"/>
      <c r="F82" s="61"/>
      <c r="G82" s="61"/>
      <c r="H82" s="83"/>
      <c r="I82" s="229"/>
    </row>
    <row r="83" spans="1:15" ht="30" customHeight="1">
      <c r="A83" s="96"/>
      <c r="B83" s="96"/>
      <c r="C83" s="96"/>
      <c r="D83" s="61"/>
      <c r="E83" s="61"/>
      <c r="F83" s="61"/>
      <c r="G83" s="61"/>
      <c r="H83" s="83"/>
      <c r="I83" s="229"/>
    </row>
    <row r="84" spans="1:15" ht="30" customHeight="1">
      <c r="A84" s="96"/>
      <c r="B84" s="96"/>
      <c r="C84" s="96"/>
      <c r="D84" s="61"/>
      <c r="E84" s="61"/>
      <c r="F84" s="61"/>
      <c r="G84" s="61"/>
      <c r="H84" s="83"/>
      <c r="I84" s="229"/>
      <c r="K84" s="60"/>
      <c r="L84" s="60"/>
      <c r="M84" s="60"/>
      <c r="N84" s="60"/>
      <c r="O84" s="60"/>
    </row>
    <row r="85" spans="1:15" ht="30" customHeight="1">
      <c r="A85" s="81"/>
      <c r="B85" s="81"/>
      <c r="C85" s="81"/>
      <c r="D85" s="59"/>
      <c r="E85" s="59"/>
      <c r="F85" s="59"/>
      <c r="G85" s="59"/>
      <c r="H85" s="83"/>
      <c r="I85" s="229"/>
      <c r="K85" s="60"/>
      <c r="L85" s="60"/>
      <c r="M85" s="60"/>
      <c r="N85" s="60"/>
      <c r="O85" s="60"/>
    </row>
    <row r="86" spans="1:15" ht="30" customHeight="1">
      <c r="A86" s="96"/>
      <c r="B86" s="96"/>
      <c r="C86" s="96"/>
      <c r="D86" s="95"/>
      <c r="E86" s="95"/>
      <c r="F86" s="95"/>
      <c r="G86" s="95"/>
      <c r="H86" s="83"/>
      <c r="I86" s="229"/>
      <c r="K86" s="60"/>
      <c r="L86" s="60"/>
      <c r="M86" s="60"/>
      <c r="N86" s="60"/>
      <c r="O86" s="60"/>
    </row>
    <row r="87" spans="1:15" ht="30" customHeight="1">
      <c r="A87" s="270"/>
      <c r="B87" s="270"/>
      <c r="C87" s="270"/>
      <c r="D87" s="95"/>
      <c r="E87" s="95"/>
      <c r="F87" s="95"/>
      <c r="G87" s="95"/>
      <c r="H87" s="60"/>
      <c r="I87" s="214"/>
      <c r="K87" s="60"/>
      <c r="L87" s="60"/>
      <c r="M87" s="60"/>
      <c r="N87" s="60"/>
      <c r="O87" s="60"/>
    </row>
    <row r="88" spans="1:15" ht="30" customHeight="1">
      <c r="A88" s="86"/>
      <c r="B88" s="86"/>
      <c r="C88" s="86"/>
      <c r="D88" s="59"/>
      <c r="E88" s="59"/>
      <c r="F88" s="59"/>
      <c r="G88" s="59"/>
      <c r="H88" s="60"/>
      <c r="I88" s="214"/>
      <c r="K88" s="60"/>
      <c r="L88" s="60"/>
      <c r="M88" s="60"/>
      <c r="N88" s="60"/>
      <c r="O88" s="60"/>
    </row>
    <row r="89" spans="1:15" ht="30" customHeight="1">
      <c r="A89" s="58"/>
      <c r="B89" s="58"/>
      <c r="C89" s="58"/>
      <c r="D89" s="59"/>
      <c r="E89" s="59"/>
      <c r="F89" s="59"/>
      <c r="G89" s="59"/>
      <c r="H89" s="60"/>
      <c r="I89" s="214"/>
      <c r="K89" s="60"/>
      <c r="L89" s="60"/>
      <c r="M89" s="60"/>
      <c r="N89" s="60"/>
      <c r="O89" s="60"/>
    </row>
    <row r="90" spans="1:15" ht="30" customHeight="1">
      <c r="A90" s="60"/>
      <c r="B90" s="60"/>
      <c r="C90" s="60"/>
      <c r="D90" s="61"/>
      <c r="E90" s="61"/>
      <c r="F90" s="61"/>
      <c r="G90" s="61"/>
      <c r="H90" s="60"/>
      <c r="I90" s="214"/>
      <c r="K90" s="60"/>
      <c r="L90" s="60"/>
      <c r="M90" s="60"/>
      <c r="N90" s="60"/>
      <c r="O90" s="60"/>
    </row>
    <row r="91" spans="1:15" ht="30" customHeight="1">
      <c r="A91" s="60"/>
      <c r="B91" s="60"/>
      <c r="C91" s="60"/>
      <c r="D91" s="60"/>
      <c r="E91" s="60"/>
      <c r="F91" s="60"/>
      <c r="G91" s="60"/>
      <c r="H91" s="60"/>
      <c r="I91" s="214"/>
      <c r="K91" s="60"/>
      <c r="L91" s="60"/>
      <c r="M91" s="60"/>
      <c r="N91" s="60"/>
      <c r="O91" s="60"/>
    </row>
    <row r="92" spans="1:15" ht="30" customHeight="1">
      <c r="A92" s="60"/>
      <c r="B92" s="60"/>
      <c r="C92" s="60"/>
      <c r="D92" s="62"/>
      <c r="E92" s="62"/>
      <c r="F92" s="62"/>
      <c r="G92" s="62"/>
      <c r="H92" s="60"/>
      <c r="I92" s="214"/>
      <c r="K92" s="60"/>
      <c r="L92" s="60"/>
      <c r="M92" s="60"/>
      <c r="N92" s="60"/>
      <c r="O92" s="60"/>
    </row>
    <row r="93" spans="1:15" ht="30" customHeight="1">
      <c r="A93" s="60"/>
      <c r="B93" s="60"/>
      <c r="C93" s="60"/>
      <c r="D93" s="60"/>
      <c r="E93" s="60"/>
      <c r="F93" s="60"/>
      <c r="G93" s="60"/>
      <c r="H93" s="60"/>
      <c r="I93" s="214"/>
      <c r="K93" s="60"/>
      <c r="L93" s="60"/>
      <c r="M93" s="60"/>
      <c r="N93" s="60"/>
      <c r="O93" s="60"/>
    </row>
    <row r="94" spans="1:15" ht="30" customHeight="1">
      <c r="A94" s="60"/>
      <c r="B94" s="60"/>
      <c r="C94" s="60"/>
      <c r="D94" s="60"/>
      <c r="E94" s="60"/>
      <c r="F94" s="60"/>
      <c r="G94" s="60"/>
      <c r="H94" s="60"/>
      <c r="I94" s="214"/>
      <c r="K94" s="60"/>
      <c r="L94" s="60"/>
      <c r="M94" s="60"/>
      <c r="N94" s="60"/>
      <c r="O94" s="60"/>
    </row>
    <row r="95" spans="1:15" ht="30" customHeight="1">
      <c r="A95" s="60"/>
      <c r="B95" s="60"/>
      <c r="C95" s="60"/>
      <c r="D95" s="60"/>
      <c r="E95" s="60"/>
      <c r="F95" s="60"/>
      <c r="G95" s="60"/>
      <c r="H95" s="60"/>
      <c r="I95" s="214"/>
      <c r="K95" s="60"/>
      <c r="L95" s="60"/>
      <c r="M95" s="60"/>
      <c r="N95" s="60"/>
      <c r="O95" s="60"/>
    </row>
    <row r="96" spans="1:15" ht="30" customHeight="1">
      <c r="A96" s="60"/>
      <c r="B96" s="60"/>
      <c r="C96" s="60"/>
      <c r="D96" s="63"/>
      <c r="E96" s="63"/>
      <c r="F96" s="63"/>
      <c r="G96" s="63"/>
      <c r="H96" s="60"/>
      <c r="I96" s="214"/>
      <c r="K96" s="795"/>
      <c r="L96" s="795"/>
      <c r="M96" s="795"/>
      <c r="N96" s="795"/>
      <c r="O96" s="795"/>
    </row>
    <row r="97" spans="1:9" ht="30" customHeight="1">
      <c r="A97" s="60"/>
      <c r="B97" s="60"/>
      <c r="C97" s="60"/>
      <c r="D97" s="60"/>
      <c r="E97" s="60"/>
      <c r="F97" s="60"/>
      <c r="G97" s="60"/>
      <c r="H97" s="60"/>
      <c r="I97" s="214"/>
    </row>
    <row r="98" spans="1:9" ht="30" customHeight="1">
      <c r="A98" s="60"/>
      <c r="B98" s="60"/>
      <c r="C98" s="60"/>
      <c r="D98" s="64"/>
      <c r="E98" s="64"/>
      <c r="F98" s="64"/>
      <c r="G98" s="64"/>
      <c r="H98" s="60"/>
      <c r="I98" s="214"/>
    </row>
    <row r="99" spans="1:9" ht="30" customHeight="1">
      <c r="A99" s="65"/>
      <c r="B99" s="65"/>
      <c r="C99" s="65"/>
      <c r="D99" s="66"/>
      <c r="E99" s="66"/>
      <c r="F99" s="66"/>
      <c r="G99" s="66"/>
      <c r="H99" s="65"/>
      <c r="I99" s="211"/>
    </row>
    <row r="100" spans="1:9" ht="30" customHeight="1">
      <c r="A100" s="60"/>
      <c r="B100" s="60"/>
      <c r="C100" s="60"/>
      <c r="D100" s="60"/>
      <c r="E100" s="60"/>
      <c r="F100" s="60"/>
      <c r="G100" s="60"/>
      <c r="H100" s="60"/>
      <c r="I100" s="214"/>
    </row>
    <row r="101" spans="1:9" ht="30" customHeight="1">
      <c r="A101" s="60"/>
      <c r="B101" s="60"/>
      <c r="C101" s="60"/>
      <c r="D101" s="67"/>
      <c r="E101" s="67"/>
      <c r="F101" s="67"/>
      <c r="G101" s="67"/>
      <c r="H101" s="60"/>
      <c r="I101" s="214"/>
    </row>
    <row r="102" spans="1:9" ht="30" customHeight="1">
      <c r="A102" s="60"/>
      <c r="B102" s="60"/>
      <c r="C102" s="60"/>
      <c r="D102" s="67"/>
      <c r="E102" s="67"/>
      <c r="F102" s="67"/>
      <c r="G102" s="67"/>
      <c r="H102" s="60"/>
      <c r="I102" s="214"/>
    </row>
    <row r="103" spans="1:9" ht="30" customHeight="1">
      <c r="A103" s="60"/>
      <c r="B103" s="60"/>
      <c r="C103" s="60"/>
      <c r="D103" s="67"/>
      <c r="E103" s="67"/>
      <c r="F103" s="67"/>
      <c r="G103" s="67"/>
      <c r="H103" s="60"/>
      <c r="I103" s="214"/>
    </row>
    <row r="104" spans="1:9" ht="30" customHeight="1">
      <c r="A104" s="60"/>
      <c r="B104" s="60"/>
      <c r="C104" s="60"/>
      <c r="D104" s="67"/>
      <c r="E104" s="67"/>
      <c r="F104" s="67"/>
      <c r="G104" s="67"/>
      <c r="H104" s="60"/>
      <c r="I104" s="214"/>
    </row>
    <row r="105" spans="1:9" ht="30" customHeight="1">
      <c r="A105" s="68"/>
      <c r="B105" s="68"/>
      <c r="C105" s="68"/>
      <c r="D105" s="60"/>
      <c r="E105" s="60"/>
      <c r="F105" s="60"/>
      <c r="G105" s="60"/>
      <c r="H105" s="60"/>
      <c r="I105" s="214"/>
    </row>
    <row r="106" spans="1:9" ht="30" customHeight="1">
      <c r="A106" s="60"/>
      <c r="B106" s="60"/>
      <c r="C106" s="60"/>
      <c r="D106" s="60"/>
      <c r="E106" s="60"/>
      <c r="F106" s="60"/>
      <c r="G106" s="60"/>
      <c r="H106" s="60"/>
      <c r="I106" s="214"/>
    </row>
    <row r="107" spans="1:9" ht="30" customHeight="1">
      <c r="A107" s="69"/>
      <c r="B107" s="69"/>
      <c r="C107" s="69"/>
      <c r="D107" s="60"/>
      <c r="E107" s="60"/>
      <c r="F107" s="60"/>
      <c r="G107" s="60"/>
      <c r="H107" s="60"/>
      <c r="I107" s="214"/>
    </row>
    <row r="108" spans="1:9" ht="30" customHeight="1">
      <c r="A108" s="60"/>
      <c r="B108" s="60"/>
      <c r="C108" s="60"/>
      <c r="D108" s="60"/>
      <c r="E108" s="60"/>
      <c r="F108" s="60"/>
      <c r="G108" s="60"/>
      <c r="H108" s="60"/>
      <c r="I108" s="214"/>
    </row>
    <row r="109" spans="1:9" ht="30" customHeight="1">
      <c r="A109" s="60"/>
      <c r="B109" s="60"/>
      <c r="C109" s="60"/>
      <c r="D109" s="63"/>
      <c r="E109" s="63"/>
      <c r="F109" s="63"/>
      <c r="G109" s="63"/>
      <c r="H109" s="60"/>
      <c r="I109" s="214"/>
    </row>
    <row r="110" spans="1:9" ht="30" customHeight="1">
      <c r="A110" s="60"/>
      <c r="B110" s="60"/>
      <c r="C110" s="60"/>
      <c r="D110" s="60"/>
      <c r="E110" s="60"/>
      <c r="F110" s="60"/>
      <c r="G110" s="60"/>
      <c r="H110" s="60"/>
      <c r="I110" s="214"/>
    </row>
    <row r="111" spans="1:9" ht="30" customHeight="1">
      <c r="A111" s="60"/>
      <c r="B111" s="60"/>
      <c r="C111" s="60"/>
      <c r="D111" s="66"/>
      <c r="E111" s="66"/>
      <c r="F111" s="66"/>
      <c r="G111" s="66"/>
      <c r="H111" s="60"/>
      <c r="I111" s="214"/>
    </row>
    <row r="112" spans="1:9" ht="30" customHeight="1">
      <c r="A112" s="65"/>
      <c r="B112" s="65"/>
      <c r="C112" s="65"/>
      <c r="D112" s="66"/>
      <c r="E112" s="66"/>
      <c r="F112" s="66"/>
      <c r="G112" s="66"/>
      <c r="H112" s="65"/>
      <c r="I112" s="211"/>
    </row>
    <row r="113" spans="1:9" ht="30" customHeight="1">
      <c r="A113" s="60"/>
      <c r="B113" s="60"/>
      <c r="C113" s="60"/>
      <c r="D113" s="60"/>
      <c r="E113" s="60"/>
      <c r="F113" s="60"/>
      <c r="G113" s="60"/>
      <c r="H113" s="60"/>
      <c r="I113" s="214"/>
    </row>
    <row r="114" spans="1:9" ht="30" customHeight="1">
      <c r="A114" s="60"/>
      <c r="B114" s="60"/>
      <c r="C114" s="60"/>
      <c r="D114" s="67"/>
      <c r="E114" s="67"/>
      <c r="F114" s="67"/>
      <c r="G114" s="67"/>
      <c r="H114" s="60"/>
      <c r="I114" s="214"/>
    </row>
    <row r="115" spans="1:9" ht="30" customHeight="1">
      <c r="A115" s="60"/>
      <c r="B115" s="60"/>
      <c r="C115" s="60"/>
      <c r="D115" s="67"/>
      <c r="E115" s="67"/>
      <c r="F115" s="67"/>
      <c r="G115" s="67"/>
      <c r="H115" s="60"/>
      <c r="I115" s="214"/>
    </row>
    <row r="116" spans="1:9" ht="30" customHeight="1">
      <c r="A116" s="60"/>
      <c r="B116" s="60"/>
      <c r="C116" s="60"/>
      <c r="D116" s="67"/>
      <c r="E116" s="67"/>
      <c r="F116" s="67"/>
      <c r="G116" s="67"/>
      <c r="H116" s="60"/>
      <c r="I116" s="214"/>
    </row>
    <row r="117" spans="1:9" ht="30" customHeight="1">
      <c r="A117" s="60"/>
      <c r="B117" s="60"/>
      <c r="C117" s="60"/>
      <c r="D117" s="67"/>
      <c r="E117" s="67"/>
      <c r="F117" s="67"/>
      <c r="G117" s="67"/>
      <c r="H117" s="60"/>
      <c r="I117" s="214"/>
    </row>
    <row r="118" spans="1:9" ht="30" customHeight="1">
      <c r="A118" s="60"/>
      <c r="B118" s="60"/>
      <c r="C118" s="60"/>
      <c r="D118" s="60"/>
      <c r="E118" s="60"/>
      <c r="F118" s="60"/>
      <c r="G118" s="60"/>
      <c r="H118" s="60"/>
      <c r="I118" s="214"/>
    </row>
    <row r="119" spans="1:9" ht="30" customHeight="1">
      <c r="A119" s="69"/>
      <c r="B119" s="69"/>
      <c r="C119" s="69"/>
      <c r="D119" s="60"/>
      <c r="E119" s="60"/>
      <c r="F119" s="60"/>
      <c r="G119" s="60"/>
      <c r="H119" s="60"/>
      <c r="I119" s="214"/>
    </row>
    <row r="120" spans="1:9" ht="30" customHeight="1">
      <c r="A120" s="60"/>
      <c r="B120" s="60"/>
      <c r="C120" s="60"/>
      <c r="D120" s="60"/>
      <c r="E120" s="60"/>
      <c r="F120" s="60"/>
      <c r="G120" s="60"/>
      <c r="H120" s="60"/>
      <c r="I120" s="214"/>
    </row>
    <row r="121" spans="1:9" ht="30" customHeight="1">
      <c r="A121" s="67"/>
      <c r="B121" s="67"/>
      <c r="C121" s="67"/>
      <c r="D121" s="67"/>
      <c r="E121" s="67"/>
      <c r="F121" s="67"/>
      <c r="G121" s="67"/>
      <c r="H121" s="67"/>
      <c r="I121" s="214"/>
    </row>
    <row r="122" spans="1:9" ht="30" customHeight="1">
      <c r="A122" s="67"/>
      <c r="B122" s="67"/>
      <c r="C122" s="67"/>
      <c r="D122" s="67"/>
      <c r="E122" s="67"/>
      <c r="F122" s="67"/>
      <c r="G122" s="67"/>
      <c r="H122" s="67"/>
      <c r="I122" s="214"/>
    </row>
    <row r="123" spans="1:9" ht="30" customHeight="1">
      <c r="A123" s="67"/>
      <c r="B123" s="67"/>
      <c r="C123" s="67"/>
      <c r="D123" s="67"/>
      <c r="E123" s="67"/>
      <c r="F123" s="67"/>
      <c r="G123" s="67"/>
      <c r="H123" s="67"/>
      <c r="I123" s="214"/>
    </row>
    <row r="124" spans="1:9" ht="30" customHeight="1">
      <c r="A124" s="67"/>
      <c r="B124" s="67"/>
      <c r="C124" s="67"/>
      <c r="D124" s="67"/>
      <c r="E124" s="67"/>
      <c r="F124" s="67"/>
      <c r="G124" s="67"/>
      <c r="H124" s="67"/>
      <c r="I124" s="214"/>
    </row>
    <row r="125" spans="1:9" ht="30" customHeight="1">
      <c r="A125" s="67"/>
      <c r="B125" s="67"/>
      <c r="C125" s="67"/>
      <c r="D125" s="67"/>
      <c r="E125" s="67"/>
      <c r="F125" s="67"/>
      <c r="G125" s="67"/>
      <c r="H125" s="67"/>
      <c r="I125" s="214"/>
    </row>
    <row r="126" spans="1:9" ht="30" customHeight="1">
      <c r="A126" s="67"/>
      <c r="B126" s="67"/>
      <c r="C126" s="67"/>
      <c r="D126" s="67"/>
      <c r="E126" s="67"/>
      <c r="F126" s="67"/>
      <c r="G126" s="67"/>
      <c r="H126" s="67"/>
      <c r="I126" s="214"/>
    </row>
    <row r="127" spans="1:9" ht="30" customHeight="1">
      <c r="A127" s="60"/>
      <c r="B127" s="60"/>
      <c r="C127" s="60"/>
      <c r="D127" s="60"/>
      <c r="E127" s="60"/>
      <c r="F127" s="60"/>
      <c r="G127" s="60"/>
      <c r="H127" s="60"/>
      <c r="I127" s="214"/>
    </row>
    <row r="128" spans="1:9" ht="30" customHeight="1">
      <c r="A128" s="60"/>
      <c r="B128" s="60"/>
      <c r="C128" s="60"/>
      <c r="D128" s="62"/>
      <c r="E128" s="62"/>
      <c r="F128" s="62"/>
      <c r="G128" s="62"/>
      <c r="H128" s="60"/>
      <c r="I128" s="214"/>
    </row>
    <row r="129" spans="1:9" ht="30" customHeight="1">
      <c r="A129" s="60"/>
      <c r="B129" s="60"/>
      <c r="C129" s="60"/>
      <c r="D129" s="60"/>
      <c r="E129" s="60"/>
      <c r="F129" s="60"/>
      <c r="G129" s="60"/>
      <c r="H129" s="60"/>
      <c r="I129" s="214"/>
    </row>
    <row r="130" spans="1:9" ht="30" customHeight="1">
      <c r="A130" s="60"/>
      <c r="B130" s="60"/>
      <c r="C130" s="60"/>
      <c r="D130" s="60"/>
      <c r="E130" s="60"/>
      <c r="F130" s="60"/>
      <c r="G130" s="60"/>
      <c r="H130" s="60"/>
      <c r="I130" s="214"/>
    </row>
    <row r="131" spans="1:9" ht="30" customHeight="1">
      <c r="A131" s="60"/>
      <c r="B131" s="60"/>
      <c r="C131" s="60"/>
      <c r="D131" s="60"/>
      <c r="E131" s="60"/>
      <c r="F131" s="60"/>
      <c r="G131" s="60"/>
      <c r="H131" s="60"/>
      <c r="I131" s="214"/>
    </row>
    <row r="132" spans="1:9" ht="30" customHeight="1">
      <c r="A132" s="60"/>
      <c r="B132" s="60"/>
      <c r="C132" s="60"/>
      <c r="D132" s="60"/>
      <c r="E132" s="60"/>
      <c r="F132" s="60"/>
      <c r="G132" s="60"/>
      <c r="H132" s="60"/>
      <c r="I132" s="214"/>
    </row>
    <row r="133" spans="1:9" ht="30" customHeight="1">
      <c r="A133" s="60"/>
      <c r="B133" s="60"/>
      <c r="C133" s="60"/>
      <c r="D133" s="60"/>
      <c r="E133" s="60"/>
      <c r="F133" s="60"/>
      <c r="G133" s="60"/>
      <c r="H133" s="60"/>
      <c r="I133" s="214"/>
    </row>
    <row r="134" spans="1:9" ht="30" customHeight="1">
      <c r="A134" s="60"/>
      <c r="B134" s="60"/>
      <c r="C134" s="60"/>
      <c r="D134" s="60"/>
      <c r="E134" s="60"/>
      <c r="F134" s="60"/>
      <c r="G134" s="60"/>
      <c r="H134" s="60"/>
      <c r="I134" s="214"/>
    </row>
    <row r="135" spans="1:9" ht="30" customHeight="1">
      <c r="A135" s="60"/>
      <c r="B135" s="60"/>
      <c r="C135" s="60"/>
      <c r="D135" s="60"/>
      <c r="E135" s="60"/>
      <c r="F135" s="60"/>
      <c r="G135" s="60"/>
      <c r="H135" s="60"/>
      <c r="I135" s="214"/>
    </row>
    <row r="136" spans="1:9" ht="30" customHeight="1">
      <c r="A136" s="60"/>
      <c r="B136" s="60"/>
      <c r="C136" s="60"/>
      <c r="D136" s="60"/>
      <c r="E136" s="60"/>
      <c r="F136" s="60"/>
      <c r="G136" s="60"/>
      <c r="H136" s="60"/>
      <c r="I136" s="214"/>
    </row>
    <row r="137" spans="1:9" ht="30" customHeight="1">
      <c r="A137" s="60"/>
      <c r="B137" s="60"/>
      <c r="C137" s="60"/>
      <c r="D137" s="60"/>
      <c r="E137" s="60"/>
      <c r="F137" s="60"/>
      <c r="G137" s="60"/>
      <c r="H137" s="60"/>
      <c r="I137" s="214"/>
    </row>
    <row r="138" spans="1:9" ht="30" customHeight="1">
      <c r="A138" s="60"/>
      <c r="B138" s="60"/>
      <c r="C138" s="60"/>
      <c r="D138" s="60"/>
      <c r="E138" s="60"/>
      <c r="F138" s="60"/>
      <c r="G138" s="60"/>
      <c r="H138" s="60"/>
      <c r="I138" s="214"/>
    </row>
    <row r="139" spans="1:9" ht="30" customHeight="1">
      <c r="A139" s="60"/>
      <c r="B139" s="60"/>
      <c r="C139" s="60"/>
      <c r="D139" s="60"/>
      <c r="E139" s="60"/>
      <c r="F139" s="60"/>
      <c r="G139" s="60"/>
      <c r="H139" s="60"/>
      <c r="I139" s="214"/>
    </row>
    <row r="140" spans="1:9" ht="30" customHeight="1">
      <c r="A140" s="60"/>
      <c r="B140" s="60"/>
      <c r="C140" s="60"/>
      <c r="D140" s="60"/>
      <c r="E140" s="60"/>
      <c r="F140" s="60"/>
      <c r="G140" s="60"/>
      <c r="H140" s="60"/>
      <c r="I140" s="214"/>
    </row>
    <row r="141" spans="1:9" ht="30" customHeight="1">
      <c r="A141" s="60"/>
      <c r="B141" s="60"/>
      <c r="C141" s="60"/>
      <c r="D141" s="60"/>
      <c r="E141" s="60"/>
      <c r="F141" s="60"/>
      <c r="G141" s="60"/>
      <c r="H141" s="60"/>
      <c r="I141" s="214"/>
    </row>
    <row r="142" spans="1:9" ht="30" customHeight="1">
      <c r="A142" s="60"/>
      <c r="B142" s="60"/>
      <c r="C142" s="60"/>
      <c r="D142" s="60"/>
      <c r="E142" s="60"/>
      <c r="F142" s="60"/>
      <c r="G142" s="60"/>
      <c r="H142" s="60"/>
      <c r="I142" s="214"/>
    </row>
    <row r="143" spans="1:9" ht="30" customHeight="1">
      <c r="A143" s="60"/>
      <c r="B143" s="60"/>
      <c r="C143" s="60"/>
      <c r="D143" s="60"/>
      <c r="E143" s="60"/>
      <c r="F143" s="60"/>
      <c r="G143" s="60"/>
      <c r="H143" s="60"/>
      <c r="I143" s="214"/>
    </row>
    <row r="144" spans="1:9" ht="30" customHeight="1">
      <c r="A144" s="60"/>
      <c r="B144" s="60"/>
      <c r="C144" s="60"/>
      <c r="D144" s="60"/>
      <c r="E144" s="60"/>
      <c r="F144" s="60"/>
      <c r="G144" s="60"/>
      <c r="H144" s="60"/>
      <c r="I144" s="214"/>
    </row>
    <row r="145" spans="1:9" ht="30" customHeight="1">
      <c r="A145" s="60"/>
      <c r="B145" s="60"/>
      <c r="C145" s="60"/>
      <c r="D145" s="60"/>
      <c r="E145" s="60"/>
      <c r="F145" s="60"/>
      <c r="G145" s="60"/>
      <c r="H145" s="60"/>
      <c r="I145" s="214"/>
    </row>
    <row r="146" spans="1:9" ht="30" customHeight="1">
      <c r="A146" s="60"/>
      <c r="B146" s="60"/>
      <c r="C146" s="60"/>
      <c r="D146" s="60"/>
      <c r="E146" s="60"/>
      <c r="F146" s="60"/>
      <c r="G146" s="60"/>
      <c r="H146" s="60"/>
      <c r="I146" s="214"/>
    </row>
    <row r="147" spans="1:9" ht="30" customHeight="1">
      <c r="A147" s="60"/>
      <c r="B147" s="60"/>
      <c r="C147" s="60"/>
      <c r="D147" s="60"/>
      <c r="E147" s="60"/>
      <c r="F147" s="60"/>
      <c r="G147" s="60"/>
      <c r="H147" s="60"/>
      <c r="I147" s="214"/>
    </row>
    <row r="148" spans="1:9" ht="30" customHeight="1">
      <c r="A148" s="60"/>
      <c r="B148" s="60"/>
      <c r="C148" s="60"/>
      <c r="D148" s="60"/>
      <c r="E148" s="60"/>
      <c r="F148" s="60"/>
      <c r="G148" s="60"/>
      <c r="H148" s="60"/>
      <c r="I148" s="214"/>
    </row>
    <row r="149" spans="1:9" ht="30" customHeight="1">
      <c r="A149" s="60"/>
      <c r="B149" s="60"/>
      <c r="C149" s="60"/>
      <c r="D149" s="60"/>
      <c r="E149" s="60"/>
      <c r="F149" s="60"/>
      <c r="G149" s="60"/>
      <c r="H149" s="60"/>
      <c r="I149" s="214"/>
    </row>
    <row r="150" spans="1:9" ht="30" customHeight="1">
      <c r="A150" s="60"/>
      <c r="B150" s="60"/>
      <c r="C150" s="60"/>
      <c r="D150" s="60"/>
      <c r="E150" s="60"/>
      <c r="F150" s="60"/>
      <c r="G150" s="60"/>
      <c r="H150" s="60"/>
      <c r="I150" s="214"/>
    </row>
    <row r="151" spans="1:9" ht="30" customHeight="1">
      <c r="A151" s="60"/>
      <c r="B151" s="60"/>
      <c r="C151" s="60"/>
      <c r="D151" s="60"/>
      <c r="E151" s="60"/>
      <c r="F151" s="60"/>
      <c r="G151" s="60"/>
      <c r="H151" s="60"/>
      <c r="I151" s="214"/>
    </row>
    <row r="152" spans="1:9" ht="30" customHeight="1">
      <c r="A152" s="60"/>
      <c r="B152" s="60"/>
      <c r="C152" s="60"/>
      <c r="D152" s="60"/>
      <c r="E152" s="60"/>
      <c r="F152" s="60"/>
      <c r="G152" s="60"/>
      <c r="H152" s="60"/>
      <c r="I152" s="214"/>
    </row>
    <row r="153" spans="1:9" ht="30" customHeight="1">
      <c r="A153" s="60"/>
      <c r="B153" s="60"/>
      <c r="C153" s="60"/>
      <c r="D153" s="60"/>
      <c r="E153" s="60"/>
      <c r="F153" s="60"/>
      <c r="G153" s="60"/>
      <c r="H153" s="60"/>
      <c r="I153" s="214"/>
    </row>
    <row r="154" spans="1:9" ht="30" customHeight="1">
      <c r="A154" s="60"/>
      <c r="B154" s="60"/>
      <c r="C154" s="60"/>
      <c r="D154" s="60"/>
      <c r="E154" s="60"/>
      <c r="F154" s="60"/>
      <c r="G154" s="60"/>
      <c r="H154" s="60"/>
      <c r="I154" s="214"/>
    </row>
    <row r="155" spans="1:9" ht="30" customHeight="1">
      <c r="A155" s="60"/>
      <c r="B155" s="60"/>
      <c r="C155" s="60"/>
      <c r="D155" s="60"/>
      <c r="E155" s="60"/>
      <c r="F155" s="60"/>
      <c r="G155" s="60"/>
      <c r="H155" s="60"/>
      <c r="I155" s="214"/>
    </row>
    <row r="156" spans="1:9" ht="30" customHeight="1">
      <c r="A156" s="60"/>
      <c r="B156" s="60"/>
      <c r="C156" s="60"/>
      <c r="D156" s="60"/>
      <c r="E156" s="60"/>
      <c r="F156" s="60"/>
      <c r="G156" s="60"/>
      <c r="H156" s="60"/>
      <c r="I156" s="214"/>
    </row>
    <row r="157" spans="1:9" ht="30" customHeight="1">
      <c r="A157" s="60"/>
      <c r="B157" s="60"/>
      <c r="C157" s="60"/>
      <c r="D157" s="60"/>
      <c r="E157" s="60"/>
      <c r="F157" s="60"/>
      <c r="G157" s="60"/>
      <c r="H157" s="60"/>
      <c r="I157" s="214"/>
    </row>
    <row r="158" spans="1:9" ht="30" customHeight="1">
      <c r="A158" s="60"/>
      <c r="B158" s="60"/>
      <c r="C158" s="60"/>
      <c r="D158" s="60"/>
      <c r="E158" s="60"/>
      <c r="F158" s="60"/>
      <c r="G158" s="60"/>
      <c r="H158" s="60"/>
      <c r="I158" s="214"/>
    </row>
    <row r="159" spans="1:9" ht="30" customHeight="1">
      <c r="A159" s="60"/>
      <c r="B159" s="60"/>
      <c r="C159" s="60"/>
      <c r="D159" s="60"/>
      <c r="E159" s="60"/>
      <c r="F159" s="60"/>
      <c r="G159" s="60"/>
      <c r="H159" s="60"/>
      <c r="I159" s="214"/>
    </row>
    <row r="160" spans="1:9" ht="30" customHeight="1">
      <c r="A160" s="60"/>
      <c r="B160" s="60"/>
      <c r="C160" s="60"/>
      <c r="D160" s="60"/>
      <c r="E160" s="60"/>
      <c r="F160" s="60"/>
      <c r="G160" s="60"/>
      <c r="H160" s="60"/>
      <c r="I160" s="214"/>
    </row>
    <row r="161" spans="1:9" ht="30" customHeight="1">
      <c r="A161" s="60"/>
      <c r="B161" s="60"/>
      <c r="C161" s="60"/>
      <c r="D161" s="60"/>
      <c r="E161" s="60"/>
      <c r="F161" s="60"/>
      <c r="G161" s="60"/>
      <c r="H161" s="60"/>
      <c r="I161" s="214"/>
    </row>
    <row r="162" spans="1:9" ht="30" customHeight="1">
      <c r="A162" s="60"/>
      <c r="B162" s="60"/>
      <c r="C162" s="60"/>
      <c r="D162" s="60"/>
      <c r="E162" s="60"/>
      <c r="F162" s="60"/>
      <c r="G162" s="60"/>
      <c r="H162" s="60"/>
      <c r="I162" s="214"/>
    </row>
    <row r="163" spans="1:9" ht="30" customHeight="1">
      <c r="A163" s="60"/>
      <c r="B163" s="60"/>
      <c r="C163" s="60"/>
      <c r="D163" s="60"/>
      <c r="E163" s="60"/>
      <c r="F163" s="60"/>
      <c r="G163" s="60"/>
      <c r="H163" s="60"/>
      <c r="I163" s="214"/>
    </row>
    <row r="164" spans="1:9" ht="30" customHeight="1">
      <c r="A164" s="60"/>
      <c r="B164" s="60"/>
      <c r="C164" s="60"/>
      <c r="D164" s="60"/>
      <c r="E164" s="60"/>
      <c r="F164" s="60"/>
      <c r="G164" s="60"/>
      <c r="H164" s="60"/>
      <c r="I164" s="214"/>
    </row>
    <row r="165" spans="1:9" ht="30" customHeight="1">
      <c r="A165" s="60"/>
      <c r="B165" s="60"/>
      <c r="C165" s="60"/>
      <c r="D165" s="60"/>
      <c r="E165" s="60"/>
      <c r="F165" s="60"/>
      <c r="G165" s="60"/>
      <c r="H165" s="60"/>
      <c r="I165" s="214"/>
    </row>
    <row r="166" spans="1:9" ht="30" customHeight="1">
      <c r="A166" s="60"/>
      <c r="B166" s="60"/>
      <c r="C166" s="60"/>
      <c r="D166" s="60"/>
      <c r="E166" s="60"/>
      <c r="F166" s="60"/>
      <c r="G166" s="60"/>
      <c r="H166" s="60"/>
      <c r="I166" s="214"/>
    </row>
    <row r="167" spans="1:9" ht="30" customHeight="1">
      <c r="A167" s="60"/>
      <c r="B167" s="60"/>
      <c r="C167" s="60"/>
      <c r="D167" s="60"/>
      <c r="E167" s="60"/>
      <c r="F167" s="60"/>
      <c r="G167" s="60"/>
      <c r="H167" s="60"/>
      <c r="I167" s="214"/>
    </row>
    <row r="168" spans="1:9" ht="30" customHeight="1">
      <c r="A168" s="60"/>
      <c r="B168" s="60"/>
      <c r="C168" s="60"/>
      <c r="D168" s="60"/>
      <c r="E168" s="60"/>
      <c r="F168" s="60"/>
      <c r="G168" s="60"/>
      <c r="H168" s="60"/>
      <c r="I168" s="214"/>
    </row>
    <row r="169" spans="1:9" ht="30" customHeight="1">
      <c r="A169" s="60"/>
      <c r="B169" s="60"/>
      <c r="C169" s="60"/>
      <c r="D169" s="60"/>
      <c r="E169" s="60"/>
      <c r="F169" s="60"/>
      <c r="G169" s="60"/>
      <c r="H169" s="60"/>
      <c r="I169" s="214"/>
    </row>
    <row r="170" spans="1:9" ht="30" customHeight="1">
      <c r="A170" s="60"/>
      <c r="B170" s="60"/>
      <c r="C170" s="60"/>
      <c r="D170" s="60"/>
      <c r="E170" s="60"/>
      <c r="F170" s="60"/>
      <c r="G170" s="60"/>
      <c r="H170" s="60"/>
      <c r="I170" s="214"/>
    </row>
    <row r="171" spans="1:9" ht="30" customHeight="1">
      <c r="A171" s="60"/>
      <c r="B171" s="60"/>
      <c r="C171" s="60"/>
      <c r="D171" s="60"/>
      <c r="E171" s="60"/>
      <c r="F171" s="60"/>
      <c r="G171" s="60"/>
      <c r="H171" s="60"/>
      <c r="I171" s="214"/>
    </row>
    <row r="172" spans="1:9" ht="30" customHeight="1">
      <c r="A172" s="60"/>
      <c r="B172" s="60"/>
      <c r="C172" s="60"/>
      <c r="D172" s="60"/>
      <c r="E172" s="60"/>
      <c r="F172" s="60"/>
      <c r="G172" s="60"/>
      <c r="H172" s="60"/>
      <c r="I172" s="214"/>
    </row>
    <row r="173" spans="1:9" ht="30" customHeight="1">
      <c r="A173" s="60"/>
      <c r="B173" s="60"/>
      <c r="C173" s="60"/>
      <c r="D173" s="60"/>
      <c r="E173" s="60"/>
      <c r="F173" s="60"/>
      <c r="G173" s="60"/>
      <c r="H173" s="60"/>
      <c r="I173" s="214"/>
    </row>
    <row r="174" spans="1:9" ht="30" customHeight="1">
      <c r="A174" s="60"/>
      <c r="B174" s="60"/>
      <c r="C174" s="60"/>
      <c r="D174" s="60"/>
      <c r="E174" s="60"/>
      <c r="F174" s="60"/>
      <c r="G174" s="60"/>
      <c r="H174" s="60"/>
      <c r="I174" s="214"/>
    </row>
    <row r="175" spans="1:9" ht="30" customHeight="1">
      <c r="A175" s="60"/>
      <c r="B175" s="60"/>
      <c r="C175" s="60"/>
      <c r="D175" s="60"/>
      <c r="E175" s="60"/>
      <c r="F175" s="60"/>
      <c r="G175" s="60"/>
      <c r="H175" s="60"/>
      <c r="I175" s="214"/>
    </row>
    <row r="176" spans="1:9" ht="30" customHeight="1">
      <c r="A176" s="60"/>
      <c r="B176" s="60"/>
      <c r="C176" s="60"/>
      <c r="D176" s="60"/>
      <c r="E176" s="60"/>
      <c r="F176" s="60"/>
      <c r="G176" s="60"/>
      <c r="H176" s="60"/>
      <c r="I176" s="214"/>
    </row>
    <row r="177" spans="1:9" ht="30" customHeight="1">
      <c r="A177" s="60"/>
      <c r="B177" s="60"/>
      <c r="C177" s="60"/>
      <c r="D177" s="60"/>
      <c r="E177" s="60"/>
      <c r="F177" s="60"/>
      <c r="G177" s="60"/>
      <c r="H177" s="60"/>
      <c r="I177" s="214"/>
    </row>
    <row r="178" spans="1:9" ht="30" customHeight="1">
      <c r="A178" s="60"/>
      <c r="B178" s="60"/>
      <c r="C178" s="60"/>
      <c r="D178" s="60"/>
      <c r="E178" s="60"/>
      <c r="F178" s="60"/>
      <c r="G178" s="60"/>
      <c r="H178" s="60"/>
      <c r="I178" s="214"/>
    </row>
    <row r="179" spans="1:9" ht="30" customHeight="1">
      <c r="A179" s="60"/>
      <c r="B179" s="60"/>
      <c r="C179" s="60"/>
      <c r="D179" s="60"/>
      <c r="E179" s="60"/>
      <c r="F179" s="60"/>
      <c r="G179" s="60"/>
      <c r="H179" s="60"/>
      <c r="I179" s="214"/>
    </row>
    <row r="180" spans="1:9" ht="30" customHeight="1">
      <c r="A180" s="60"/>
      <c r="B180" s="60"/>
      <c r="C180" s="60"/>
      <c r="D180" s="60"/>
      <c r="E180" s="60"/>
      <c r="F180" s="60"/>
      <c r="G180" s="60"/>
      <c r="H180" s="60"/>
      <c r="I180" s="214"/>
    </row>
  </sheetData>
  <mergeCells count="25">
    <mergeCell ref="K96:O96"/>
    <mergeCell ref="A60:G60"/>
    <mergeCell ref="C12:G12"/>
    <mergeCell ref="C13:G13"/>
    <mergeCell ref="C14:G14"/>
    <mergeCell ref="A32:I32"/>
    <mergeCell ref="C27:G27"/>
    <mergeCell ref="A12:A27"/>
    <mergeCell ref="C19:G19"/>
    <mergeCell ref="C22:G22"/>
    <mergeCell ref="A29:I29"/>
    <mergeCell ref="C21:G21"/>
    <mergeCell ref="C26:G26"/>
    <mergeCell ref="C23:G23"/>
    <mergeCell ref="C24:G24"/>
    <mergeCell ref="C25:G25"/>
    <mergeCell ref="A28:G28"/>
    <mergeCell ref="A5:I5"/>
    <mergeCell ref="C20:G20"/>
    <mergeCell ref="C15:G15"/>
    <mergeCell ref="A8:I8"/>
    <mergeCell ref="C18:G18"/>
    <mergeCell ref="B11:G11"/>
    <mergeCell ref="C16:G16"/>
    <mergeCell ref="C17:G17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4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P127"/>
  <sheetViews>
    <sheetView rightToLeft="1" view="pageBreakPreview" zoomScale="72" zoomScaleNormal="100" zoomScaleSheetLayoutView="72" workbookViewId="0">
      <selection activeCell="C19" sqref="C19:H19"/>
    </sheetView>
  </sheetViews>
  <sheetFormatPr baseColWidth="10" defaultRowHeight="30" customHeight="1"/>
  <cols>
    <col min="1" max="3" width="11.42578125" style="73"/>
    <col min="4" max="8" width="12.7109375" style="73" customWidth="1"/>
    <col min="9" max="9" width="24.42578125" style="73" customWidth="1"/>
    <col min="10" max="10" width="24.42578125" style="282" customWidth="1"/>
    <col min="11" max="16384" width="11.42578125" style="30"/>
  </cols>
  <sheetData>
    <row r="4" spans="1:11" ht="30" customHeight="1" thickBot="1"/>
    <row r="5" spans="1:11" ht="60" customHeight="1" thickTop="1" thickBot="1">
      <c r="A5" s="805" t="s">
        <v>19</v>
      </c>
      <c r="B5" s="806"/>
      <c r="C5" s="806"/>
      <c r="D5" s="806"/>
      <c r="E5" s="806"/>
      <c r="F5" s="806"/>
      <c r="G5" s="806"/>
      <c r="H5" s="806"/>
      <c r="I5" s="806"/>
      <c r="J5" s="807"/>
    </row>
    <row r="6" spans="1:11" ht="30" customHeight="1" thickTop="1">
      <c r="A6" s="39"/>
      <c r="B6" s="39"/>
      <c r="C6" s="39"/>
      <c r="D6" s="39"/>
      <c r="E6" s="39"/>
      <c r="F6" s="39"/>
      <c r="G6" s="39"/>
      <c r="H6" s="39"/>
      <c r="I6" s="39"/>
      <c r="J6" s="220"/>
    </row>
    <row r="7" spans="1:11" ht="30" customHeight="1" thickBot="1">
      <c r="A7" s="71"/>
      <c r="B7" s="71"/>
      <c r="C7" s="71"/>
      <c r="D7" s="71"/>
      <c r="E7" s="71"/>
      <c r="F7" s="71"/>
      <c r="G7" s="71"/>
      <c r="H7" s="71"/>
      <c r="I7" s="71"/>
      <c r="J7" s="225"/>
    </row>
    <row r="8" spans="1:11" s="31" customFormat="1" ht="51" customHeight="1" thickBot="1">
      <c r="A8" s="32" t="s">
        <v>2</v>
      </c>
      <c r="B8" s="788" t="s">
        <v>240</v>
      </c>
      <c r="C8" s="789"/>
      <c r="D8" s="789"/>
      <c r="E8" s="789"/>
      <c r="F8" s="789"/>
      <c r="G8" s="789"/>
      <c r="H8" s="789"/>
      <c r="I8" s="207" t="s">
        <v>226</v>
      </c>
      <c r="J8" s="207" t="s">
        <v>227</v>
      </c>
    </row>
    <row r="9" spans="1:11" s="31" customFormat="1" ht="57" customHeight="1" thickBot="1">
      <c r="A9" s="97" t="s">
        <v>219</v>
      </c>
      <c r="B9" s="326" t="s">
        <v>58</v>
      </c>
      <c r="C9" s="819" t="s">
        <v>71</v>
      </c>
      <c r="D9" s="820"/>
      <c r="E9" s="820"/>
      <c r="F9" s="820"/>
      <c r="G9" s="820"/>
      <c r="H9" s="821"/>
      <c r="I9" s="275">
        <f>ص12!J9</f>
        <v>0</v>
      </c>
      <c r="J9" s="275">
        <f>ص12!K9</f>
        <v>0</v>
      </c>
    </row>
    <row r="10" spans="1:11" s="35" customFormat="1" ht="39.950000000000003" customHeight="1" thickBot="1">
      <c r="A10" s="798" t="s">
        <v>20</v>
      </c>
      <c r="B10" s="799"/>
      <c r="C10" s="799"/>
      <c r="D10" s="799"/>
      <c r="E10" s="799"/>
      <c r="F10" s="799"/>
      <c r="G10" s="799"/>
      <c r="H10" s="799"/>
      <c r="I10" s="275">
        <f>ص12!J11</f>
        <v>0</v>
      </c>
      <c r="J10" s="275">
        <f>ص12!K11</f>
        <v>0</v>
      </c>
    </row>
    <row r="11" spans="1:11" s="72" customFormat="1" ht="30" customHeight="1">
      <c r="A11" s="98"/>
      <c r="B11" s="98"/>
      <c r="C11" s="98"/>
      <c r="D11" s="98"/>
      <c r="E11" s="98"/>
      <c r="F11" s="98"/>
      <c r="G11" s="98"/>
      <c r="H11" s="98"/>
      <c r="I11" s="276"/>
      <c r="J11" s="277"/>
    </row>
    <row r="12" spans="1:11" s="72" customFormat="1" ht="30" customHeight="1" thickBot="1">
      <c r="A12" s="99"/>
      <c r="B12" s="99"/>
      <c r="C12" s="99"/>
      <c r="D12" s="99"/>
      <c r="E12" s="99"/>
      <c r="F12" s="99"/>
      <c r="G12" s="99"/>
      <c r="H12" s="99"/>
      <c r="I12" s="278"/>
      <c r="J12" s="279"/>
    </row>
    <row r="13" spans="1:11" s="72" customFormat="1" ht="60" customHeight="1" thickTop="1" thickBot="1">
      <c r="A13" s="805" t="s">
        <v>21</v>
      </c>
      <c r="B13" s="806"/>
      <c r="C13" s="806"/>
      <c r="D13" s="806"/>
      <c r="E13" s="806"/>
      <c r="F13" s="806"/>
      <c r="G13" s="806"/>
      <c r="H13" s="806"/>
      <c r="I13" s="806"/>
      <c r="J13" s="807"/>
      <c r="K13" s="77"/>
    </row>
    <row r="14" spans="1:11" s="72" customFormat="1" ht="30" customHeight="1" thickTop="1">
      <c r="A14" s="39"/>
      <c r="B14" s="39"/>
      <c r="C14" s="39"/>
      <c r="D14" s="39"/>
      <c r="E14" s="39"/>
      <c r="F14" s="39"/>
      <c r="G14" s="39"/>
      <c r="H14" s="39"/>
      <c r="I14" s="39"/>
      <c r="J14" s="220"/>
      <c r="K14" s="77"/>
    </row>
    <row r="15" spans="1:11" s="77" customFormat="1" ht="30" customHeight="1" thickBot="1">
      <c r="A15" s="422"/>
      <c r="B15" s="39"/>
      <c r="C15" s="39"/>
      <c r="D15" s="422"/>
      <c r="E15" s="422"/>
      <c r="F15" s="422"/>
      <c r="G15" s="422"/>
      <c r="H15" s="422"/>
      <c r="I15" s="39"/>
      <c r="J15" s="220"/>
    </row>
    <row r="16" spans="1:11" s="31" customFormat="1" ht="56.25" customHeight="1" thickBot="1">
      <c r="A16" s="32" t="s">
        <v>2</v>
      </c>
      <c r="B16" s="788" t="s">
        <v>240</v>
      </c>
      <c r="C16" s="789"/>
      <c r="D16" s="789"/>
      <c r="E16" s="789"/>
      <c r="F16" s="789"/>
      <c r="G16" s="789"/>
      <c r="H16" s="789"/>
      <c r="I16" s="207" t="s">
        <v>310</v>
      </c>
      <c r="J16" s="207" t="s">
        <v>311</v>
      </c>
    </row>
    <row r="17" spans="1:16" s="31" customFormat="1" ht="56.25" customHeight="1" thickBot="1">
      <c r="A17" s="97" t="s">
        <v>219</v>
      </c>
      <c r="B17" s="326" t="s">
        <v>58</v>
      </c>
      <c r="C17" s="819" t="s">
        <v>22</v>
      </c>
      <c r="D17" s="820"/>
      <c r="E17" s="820"/>
      <c r="F17" s="820"/>
      <c r="G17" s="820"/>
      <c r="H17" s="821"/>
      <c r="I17" s="275">
        <f>ص12!J19</f>
        <v>0</v>
      </c>
      <c r="J17" s="275">
        <f>ص12!K19</f>
        <v>0</v>
      </c>
    </row>
    <row r="18" spans="1:16" s="35" customFormat="1" ht="56.25" customHeight="1" thickBot="1">
      <c r="A18" s="798" t="s">
        <v>275</v>
      </c>
      <c r="B18" s="799"/>
      <c r="C18" s="799"/>
      <c r="D18" s="799"/>
      <c r="E18" s="799"/>
      <c r="F18" s="799"/>
      <c r="G18" s="799"/>
      <c r="H18" s="799"/>
      <c r="I18" s="275">
        <f>ص12!J19</f>
        <v>0</v>
      </c>
      <c r="J18" s="275">
        <f>ص12!K19</f>
        <v>0</v>
      </c>
    </row>
    <row r="19" spans="1:16" s="31" customFormat="1" ht="56.25" customHeight="1" thickBot="1">
      <c r="A19" s="823" t="s">
        <v>228</v>
      </c>
      <c r="B19" s="273" t="s">
        <v>229</v>
      </c>
      <c r="C19" s="819" t="s">
        <v>493</v>
      </c>
      <c r="D19" s="820"/>
      <c r="E19" s="820"/>
      <c r="F19" s="820"/>
      <c r="G19" s="820"/>
      <c r="H19" s="821"/>
      <c r="I19" s="275">
        <f>ص12!J21</f>
        <v>0</v>
      </c>
      <c r="J19" s="275">
        <f>ص12!K21</f>
        <v>0</v>
      </c>
    </row>
    <row r="20" spans="1:16" s="31" customFormat="1" ht="56.25" customHeight="1" thickBot="1">
      <c r="A20" s="824"/>
      <c r="B20" s="273" t="s">
        <v>230</v>
      </c>
      <c r="C20" s="819" t="s">
        <v>494</v>
      </c>
      <c r="D20" s="820"/>
      <c r="E20" s="820"/>
      <c r="F20" s="820"/>
      <c r="G20" s="820"/>
      <c r="H20" s="821"/>
      <c r="I20" s="275">
        <f>ص12!J24</f>
        <v>0</v>
      </c>
      <c r="J20" s="275">
        <f>ص12!K24</f>
        <v>0</v>
      </c>
    </row>
    <row r="21" spans="1:16" s="35" customFormat="1" ht="56.25" customHeight="1" thickBot="1">
      <c r="A21" s="798" t="s">
        <v>277</v>
      </c>
      <c r="B21" s="799"/>
      <c r="C21" s="799"/>
      <c r="D21" s="799"/>
      <c r="E21" s="799"/>
      <c r="F21" s="799"/>
      <c r="G21" s="799"/>
      <c r="H21" s="799"/>
      <c r="I21" s="217">
        <f>ص12!J26</f>
        <v>0</v>
      </c>
      <c r="J21" s="217">
        <f>ص12!K26</f>
        <v>0</v>
      </c>
    </row>
    <row r="22" spans="1:16" s="72" customFormat="1" ht="56.25" customHeight="1" thickBot="1">
      <c r="A22" s="798" t="s">
        <v>190</v>
      </c>
      <c r="B22" s="799"/>
      <c r="C22" s="799"/>
      <c r="D22" s="799"/>
      <c r="E22" s="799"/>
      <c r="F22" s="799"/>
      <c r="G22" s="799"/>
      <c r="H22" s="799"/>
      <c r="I22" s="217">
        <f>ص12!J28</f>
        <v>0</v>
      </c>
      <c r="J22" s="217">
        <f>ص12!K28</f>
        <v>0</v>
      </c>
    </row>
    <row r="23" spans="1:16" s="72" customFormat="1" ht="30" customHeight="1">
      <c r="A23" s="99"/>
      <c r="B23" s="99"/>
      <c r="C23" s="99"/>
      <c r="D23" s="102"/>
      <c r="E23" s="102"/>
      <c r="F23" s="102"/>
      <c r="G23" s="102"/>
      <c r="H23" s="102"/>
      <c r="I23" s="278"/>
      <c r="J23" s="279"/>
    </row>
    <row r="24" spans="1:16" s="72" customFormat="1" ht="30" customHeight="1">
      <c r="A24" s="271"/>
      <c r="B24" s="271"/>
      <c r="C24" s="271"/>
      <c r="D24" s="280"/>
      <c r="E24" s="280"/>
      <c r="F24" s="280"/>
      <c r="G24" s="280"/>
      <c r="H24" s="280"/>
      <c r="I24" s="278"/>
      <c r="J24" s="279"/>
    </row>
    <row r="25" spans="1:16" s="72" customFormat="1" ht="30" customHeight="1">
      <c r="A25" s="271"/>
      <c r="B25" s="271"/>
      <c r="C25" s="271"/>
      <c r="D25" s="283"/>
      <c r="E25" s="283"/>
      <c r="F25" s="283"/>
      <c r="G25" s="283"/>
      <c r="H25" s="283"/>
      <c r="I25" s="278"/>
      <c r="J25" s="279"/>
    </row>
    <row r="26" spans="1:16" s="72" customFormat="1" ht="30" customHeight="1">
      <c r="A26" s="271"/>
      <c r="B26" s="271"/>
      <c r="C26" s="271"/>
      <c r="D26" s="283"/>
      <c r="E26" s="283"/>
      <c r="F26" s="283"/>
      <c r="G26" s="283"/>
      <c r="H26" s="283"/>
      <c r="I26" s="278"/>
      <c r="J26" s="279"/>
    </row>
    <row r="27" spans="1:16" s="72" customFormat="1" ht="30" customHeight="1">
      <c r="A27" s="822" t="s">
        <v>45</v>
      </c>
      <c r="B27" s="822"/>
      <c r="C27" s="822"/>
      <c r="D27" s="822"/>
      <c r="E27" s="822"/>
      <c r="F27" s="822"/>
      <c r="G27" s="822"/>
      <c r="H27" s="822"/>
      <c r="I27" s="822"/>
      <c r="J27" s="822"/>
    </row>
    <row r="28" spans="1:16" s="72" customFormat="1" ht="30" customHeight="1">
      <c r="A28" s="271"/>
      <c r="B28" s="271"/>
      <c r="C28" s="271"/>
      <c r="D28" s="281"/>
      <c r="E28" s="281"/>
      <c r="F28" s="281"/>
      <c r="G28" s="281"/>
      <c r="H28" s="281"/>
      <c r="I28" s="278"/>
      <c r="J28" s="279"/>
    </row>
    <row r="29" spans="1:16" s="72" customFormat="1" ht="30" customHeight="1">
      <c r="A29" s="271"/>
      <c r="B29" s="271"/>
      <c r="C29" s="271"/>
      <c r="D29" s="281"/>
      <c r="E29" s="281"/>
      <c r="F29" s="281"/>
      <c r="G29" s="281"/>
      <c r="H29" s="281"/>
      <c r="I29" s="278"/>
      <c r="J29" s="279"/>
    </row>
    <row r="30" spans="1:16" s="72" customFormat="1" ht="30" customHeight="1">
      <c r="A30" s="271"/>
      <c r="B30" s="271"/>
      <c r="C30" s="271"/>
      <c r="D30" s="281"/>
      <c r="E30" s="281"/>
      <c r="F30" s="281"/>
      <c r="G30" s="281"/>
      <c r="H30" s="281"/>
      <c r="I30" s="278"/>
      <c r="J30" s="279"/>
    </row>
    <row r="31" spans="1:16" s="72" customFormat="1" ht="30" customHeight="1">
      <c r="A31" s="271"/>
      <c r="B31" s="271"/>
      <c r="C31" s="271"/>
      <c r="D31" s="281"/>
      <c r="E31" s="281"/>
      <c r="F31" s="281"/>
      <c r="G31" s="281"/>
      <c r="H31" s="281"/>
      <c r="I31" s="278"/>
      <c r="J31" s="279"/>
      <c r="L31" s="77"/>
      <c r="M31" s="77"/>
      <c r="N31" s="77"/>
      <c r="O31" s="77"/>
      <c r="P31" s="77"/>
    </row>
    <row r="32" spans="1:16" ht="30" customHeight="1">
      <c r="A32" s="271"/>
      <c r="B32" s="271"/>
      <c r="C32" s="271"/>
      <c r="D32" s="281"/>
      <c r="E32" s="281"/>
      <c r="F32" s="281"/>
      <c r="G32" s="281"/>
      <c r="H32" s="281"/>
      <c r="I32" s="278"/>
      <c r="J32" s="279"/>
      <c r="L32" s="60"/>
      <c r="M32" s="60"/>
      <c r="N32" s="60"/>
      <c r="O32" s="60"/>
      <c r="P32" s="60"/>
    </row>
    <row r="33" spans="1:16" ht="30" customHeight="1">
      <c r="A33" s="271"/>
      <c r="B33" s="271"/>
      <c r="C33" s="271"/>
      <c r="D33" s="283"/>
      <c r="E33" s="283"/>
      <c r="F33" s="283"/>
      <c r="G33" s="283"/>
      <c r="H33" s="283"/>
      <c r="I33" s="278"/>
      <c r="J33" s="279"/>
      <c r="L33" s="60"/>
      <c r="M33" s="60"/>
      <c r="N33" s="60"/>
      <c r="O33" s="60"/>
      <c r="P33" s="60"/>
    </row>
    <row r="34" spans="1:16" ht="30" customHeight="1">
      <c r="A34" s="270"/>
      <c r="B34" s="270"/>
      <c r="C34" s="270"/>
      <c r="D34" s="283"/>
      <c r="E34" s="283"/>
      <c r="F34" s="283"/>
      <c r="G34" s="283"/>
      <c r="H34" s="283"/>
      <c r="I34" s="278"/>
      <c r="J34" s="279"/>
      <c r="L34" s="60"/>
      <c r="M34" s="60"/>
      <c r="N34" s="60"/>
      <c r="O34" s="60"/>
      <c r="P34" s="60"/>
    </row>
    <row r="35" spans="1:16" ht="30" customHeight="1">
      <c r="A35" s="271"/>
      <c r="B35" s="271"/>
      <c r="C35" s="271"/>
      <c r="D35" s="281"/>
      <c r="E35" s="281"/>
      <c r="F35" s="281"/>
      <c r="G35" s="281"/>
      <c r="H35" s="281"/>
      <c r="I35" s="278"/>
      <c r="J35" s="279"/>
      <c r="L35" s="60"/>
      <c r="M35" s="60"/>
      <c r="N35" s="60"/>
      <c r="O35" s="60"/>
      <c r="P35" s="60"/>
    </row>
    <row r="36" spans="1:16" ht="30" customHeight="1">
      <c r="A36" s="271"/>
      <c r="B36" s="271"/>
      <c r="C36" s="271"/>
      <c r="D36" s="281"/>
      <c r="E36" s="281"/>
      <c r="F36" s="281"/>
      <c r="G36" s="281"/>
      <c r="H36" s="281"/>
      <c r="I36" s="278"/>
      <c r="J36" s="279"/>
      <c r="L36" s="60"/>
      <c r="M36" s="60"/>
      <c r="N36" s="60"/>
      <c r="O36" s="60"/>
      <c r="P36" s="60"/>
    </row>
    <row r="37" spans="1:16" ht="30" customHeight="1">
      <c r="A37" s="278"/>
      <c r="B37" s="278"/>
      <c r="C37" s="278"/>
      <c r="D37" s="281"/>
      <c r="E37" s="281"/>
      <c r="F37" s="281"/>
      <c r="G37" s="281"/>
      <c r="H37" s="281"/>
      <c r="I37" s="278"/>
      <c r="J37" s="279"/>
      <c r="L37" s="60"/>
      <c r="M37" s="60"/>
      <c r="N37" s="60"/>
      <c r="O37" s="60"/>
      <c r="P37" s="60"/>
    </row>
    <row r="38" spans="1:16" ht="30" customHeight="1">
      <c r="A38" s="278"/>
      <c r="B38" s="278"/>
      <c r="C38" s="278"/>
      <c r="D38" s="278"/>
      <c r="E38" s="278"/>
      <c r="F38" s="278"/>
      <c r="G38" s="278"/>
      <c r="H38" s="278"/>
      <c r="I38" s="278"/>
      <c r="J38" s="279"/>
      <c r="L38" s="60"/>
      <c r="M38" s="60"/>
      <c r="N38" s="60"/>
      <c r="O38" s="60"/>
      <c r="P38" s="60"/>
    </row>
    <row r="39" spans="1:16" ht="30" customHeight="1">
      <c r="A39" s="278"/>
      <c r="B39" s="278"/>
      <c r="C39" s="278"/>
      <c r="D39" s="278"/>
      <c r="E39" s="278"/>
      <c r="F39" s="278"/>
      <c r="G39" s="278"/>
      <c r="H39" s="278"/>
      <c r="I39" s="278"/>
      <c r="J39" s="279"/>
      <c r="L39" s="60"/>
      <c r="M39" s="60"/>
      <c r="N39" s="60"/>
      <c r="O39" s="60"/>
      <c r="P39" s="60"/>
    </row>
    <row r="40" spans="1:16" ht="30" customHeight="1">
      <c r="A40" s="278"/>
      <c r="B40" s="278"/>
      <c r="C40" s="278"/>
      <c r="D40" s="278"/>
      <c r="E40" s="278"/>
      <c r="F40" s="278"/>
      <c r="G40" s="278"/>
      <c r="H40" s="278"/>
      <c r="I40" s="278"/>
      <c r="J40" s="279"/>
      <c r="L40" s="60"/>
      <c r="M40" s="60"/>
      <c r="N40" s="60"/>
      <c r="O40" s="60"/>
      <c r="P40" s="60"/>
    </row>
    <row r="41" spans="1:16" ht="30" customHeight="1">
      <c r="A41" s="278"/>
      <c r="B41" s="278"/>
      <c r="C41" s="278"/>
      <c r="D41" s="278"/>
      <c r="E41" s="278"/>
      <c r="F41" s="278"/>
      <c r="G41" s="278"/>
      <c r="H41" s="278"/>
      <c r="I41" s="278"/>
      <c r="J41" s="279"/>
      <c r="L41" s="60"/>
      <c r="M41" s="60"/>
      <c r="N41" s="60"/>
      <c r="O41" s="60"/>
      <c r="P41" s="60"/>
    </row>
    <row r="42" spans="1:16" ht="30" customHeight="1">
      <c r="A42" s="278"/>
      <c r="B42" s="278"/>
      <c r="C42" s="278"/>
      <c r="D42" s="278"/>
      <c r="E42" s="278"/>
      <c r="F42" s="278"/>
      <c r="G42" s="278"/>
      <c r="H42" s="278"/>
      <c r="I42" s="278"/>
      <c r="J42" s="279"/>
      <c r="L42" s="60"/>
      <c r="M42" s="60"/>
      <c r="N42" s="60"/>
      <c r="O42" s="60"/>
      <c r="P42" s="60"/>
    </row>
    <row r="43" spans="1:16" ht="30" customHeight="1">
      <c r="A43" s="278"/>
      <c r="B43" s="278"/>
      <c r="C43" s="278"/>
      <c r="D43" s="284"/>
      <c r="E43" s="284"/>
      <c r="F43" s="284"/>
      <c r="G43" s="284"/>
      <c r="H43" s="284"/>
      <c r="I43" s="278"/>
      <c r="J43" s="279"/>
      <c r="L43" s="795"/>
      <c r="M43" s="795"/>
      <c r="N43" s="795"/>
      <c r="O43" s="795"/>
      <c r="P43" s="795"/>
    </row>
    <row r="44" spans="1:16" ht="30" customHeight="1">
      <c r="A44" s="278"/>
      <c r="B44" s="278"/>
      <c r="C44" s="278"/>
      <c r="D44" s="278"/>
      <c r="E44" s="278"/>
      <c r="F44" s="278"/>
      <c r="G44" s="278"/>
      <c r="H44" s="278"/>
      <c r="I44" s="278"/>
      <c r="J44" s="279"/>
    </row>
    <row r="45" spans="1:16" ht="30" customHeight="1">
      <c r="A45" s="278"/>
      <c r="B45" s="278"/>
      <c r="C45" s="278"/>
      <c r="D45" s="66"/>
      <c r="E45" s="66"/>
      <c r="F45" s="66"/>
      <c r="G45" s="66"/>
      <c r="H45" s="66"/>
      <c r="I45" s="278"/>
      <c r="J45" s="279"/>
    </row>
    <row r="46" spans="1:16" ht="30" customHeight="1">
      <c r="A46" s="65"/>
      <c r="B46" s="65"/>
      <c r="C46" s="65"/>
      <c r="D46" s="66"/>
      <c r="E46" s="66"/>
      <c r="F46" s="66"/>
      <c r="G46" s="66"/>
      <c r="H46" s="66"/>
      <c r="I46" s="65"/>
      <c r="J46" s="211"/>
    </row>
    <row r="47" spans="1:16" ht="30" customHeight="1">
      <c r="A47" s="278"/>
      <c r="B47" s="278"/>
      <c r="C47" s="278"/>
      <c r="D47" s="278"/>
      <c r="E47" s="278"/>
      <c r="F47" s="278"/>
      <c r="G47" s="278"/>
      <c r="H47" s="278"/>
      <c r="I47" s="278"/>
      <c r="J47" s="279"/>
    </row>
    <row r="48" spans="1:16" ht="30" customHeight="1">
      <c r="A48" s="278"/>
      <c r="B48" s="278"/>
      <c r="C48" s="278"/>
      <c r="D48" s="66"/>
      <c r="E48" s="66"/>
      <c r="F48" s="66"/>
      <c r="G48" s="66"/>
      <c r="H48" s="66"/>
      <c r="I48" s="278"/>
      <c r="J48" s="279"/>
    </row>
    <row r="49" spans="1:10" ht="30" customHeight="1">
      <c r="A49" s="278"/>
      <c r="B49" s="278"/>
      <c r="C49" s="278"/>
      <c r="D49" s="66"/>
      <c r="E49" s="66"/>
      <c r="F49" s="66"/>
      <c r="G49" s="66"/>
      <c r="H49" s="66"/>
      <c r="I49" s="278"/>
      <c r="J49" s="279"/>
    </row>
    <row r="50" spans="1:10" ht="30" customHeight="1">
      <c r="A50" s="278"/>
      <c r="B50" s="278"/>
      <c r="C50" s="278"/>
      <c r="D50" s="66"/>
      <c r="E50" s="66"/>
      <c r="F50" s="66"/>
      <c r="G50" s="66"/>
      <c r="H50" s="66"/>
      <c r="I50" s="278"/>
      <c r="J50" s="279"/>
    </row>
    <row r="51" spans="1:10" ht="30" customHeight="1">
      <c r="A51" s="278"/>
      <c r="B51" s="278"/>
      <c r="C51" s="278"/>
      <c r="D51" s="66"/>
      <c r="E51" s="66"/>
      <c r="F51" s="66"/>
      <c r="G51" s="66"/>
      <c r="H51" s="66"/>
      <c r="I51" s="278"/>
      <c r="J51" s="279"/>
    </row>
    <row r="52" spans="1:10" ht="30" customHeight="1">
      <c r="A52" s="102"/>
      <c r="B52" s="102"/>
      <c r="C52" s="102"/>
      <c r="D52" s="278"/>
      <c r="E52" s="278"/>
      <c r="F52" s="278"/>
      <c r="G52" s="278"/>
      <c r="H52" s="278"/>
      <c r="I52" s="278"/>
      <c r="J52" s="279"/>
    </row>
    <row r="53" spans="1:10" ht="30" customHeight="1">
      <c r="A53" s="278"/>
      <c r="B53" s="278"/>
      <c r="C53" s="278"/>
      <c r="D53" s="278"/>
      <c r="E53" s="278"/>
      <c r="F53" s="278"/>
      <c r="G53" s="278"/>
      <c r="H53" s="278"/>
      <c r="I53" s="278"/>
      <c r="J53" s="279"/>
    </row>
    <row r="54" spans="1:10" ht="30" customHeight="1">
      <c r="A54" s="66"/>
      <c r="B54" s="66"/>
      <c r="C54" s="66"/>
      <c r="D54" s="278"/>
      <c r="E54" s="278"/>
      <c r="F54" s="278"/>
      <c r="G54" s="278"/>
      <c r="H54" s="278"/>
      <c r="I54" s="278"/>
      <c r="J54" s="279"/>
    </row>
    <row r="55" spans="1:10" ht="30" customHeight="1">
      <c r="A55" s="278"/>
      <c r="B55" s="278"/>
      <c r="C55" s="278"/>
      <c r="D55" s="278"/>
      <c r="E55" s="278"/>
      <c r="F55" s="278"/>
      <c r="G55" s="278"/>
      <c r="H55" s="278"/>
      <c r="I55" s="278"/>
      <c r="J55" s="279"/>
    </row>
    <row r="56" spans="1:10" ht="30" customHeight="1">
      <c r="A56" s="278"/>
      <c r="B56" s="278"/>
      <c r="C56" s="278"/>
      <c r="D56" s="284"/>
      <c r="E56" s="284"/>
      <c r="F56" s="284"/>
      <c r="G56" s="284"/>
      <c r="H56" s="284"/>
      <c r="I56" s="278"/>
      <c r="J56" s="279"/>
    </row>
    <row r="57" spans="1:10" ht="30" customHeight="1">
      <c r="A57" s="278"/>
      <c r="B57" s="278"/>
      <c r="C57" s="278"/>
      <c r="D57" s="278"/>
      <c r="E57" s="278"/>
      <c r="F57" s="278"/>
      <c r="G57" s="278"/>
      <c r="H57" s="278"/>
      <c r="I57" s="278"/>
      <c r="J57" s="279"/>
    </row>
    <row r="58" spans="1:10" ht="30" customHeight="1">
      <c r="A58" s="278"/>
      <c r="B58" s="278"/>
      <c r="C58" s="278"/>
      <c r="D58" s="66"/>
      <c r="E58" s="66"/>
      <c r="F58" s="66"/>
      <c r="G58" s="66"/>
      <c r="H58" s="66"/>
      <c r="I58" s="278"/>
      <c r="J58" s="279"/>
    </row>
    <row r="59" spans="1:10" ht="30" customHeight="1">
      <c r="A59" s="65"/>
      <c r="B59" s="65"/>
      <c r="C59" s="65"/>
      <c r="D59" s="66"/>
      <c r="E59" s="66"/>
      <c r="F59" s="66"/>
      <c r="G59" s="66"/>
      <c r="H59" s="66"/>
      <c r="I59" s="65"/>
      <c r="J59" s="211"/>
    </row>
    <row r="60" spans="1:10" ht="30" customHeight="1">
      <c r="A60" s="278"/>
      <c r="B60" s="278"/>
      <c r="C60" s="278"/>
      <c r="D60" s="278"/>
      <c r="E60" s="278"/>
      <c r="F60" s="278"/>
      <c r="G60" s="278"/>
      <c r="H60" s="278"/>
      <c r="I60" s="278"/>
      <c r="J60" s="279"/>
    </row>
    <row r="61" spans="1:10" ht="30" customHeight="1">
      <c r="A61" s="278"/>
      <c r="B61" s="278"/>
      <c r="C61" s="278"/>
      <c r="D61" s="66"/>
      <c r="E61" s="66"/>
      <c r="F61" s="66"/>
      <c r="G61" s="66"/>
      <c r="H61" s="66"/>
      <c r="I61" s="278"/>
      <c r="J61" s="279"/>
    </row>
    <row r="62" spans="1:10" ht="30" customHeight="1">
      <c r="A62" s="278"/>
      <c r="B62" s="278"/>
      <c r="C62" s="278"/>
      <c r="D62" s="66"/>
      <c r="E62" s="66"/>
      <c r="F62" s="66"/>
      <c r="G62" s="66"/>
      <c r="H62" s="66"/>
      <c r="I62" s="278"/>
      <c r="J62" s="279"/>
    </row>
    <row r="63" spans="1:10" ht="30" customHeight="1">
      <c r="A63" s="278"/>
      <c r="B63" s="278"/>
      <c r="C63" s="278"/>
      <c r="D63" s="66"/>
      <c r="E63" s="66"/>
      <c r="F63" s="66"/>
      <c r="G63" s="66"/>
      <c r="H63" s="66"/>
      <c r="I63" s="278"/>
      <c r="J63" s="279"/>
    </row>
    <row r="64" spans="1:10" ht="30" customHeight="1">
      <c r="A64" s="278"/>
      <c r="B64" s="278"/>
      <c r="C64" s="278"/>
      <c r="D64" s="66"/>
      <c r="E64" s="66"/>
      <c r="F64" s="66"/>
      <c r="G64" s="66"/>
      <c r="H64" s="66"/>
      <c r="I64" s="278"/>
      <c r="J64" s="279"/>
    </row>
    <row r="65" spans="1:10" ht="30" customHeight="1">
      <c r="A65" s="278"/>
      <c r="B65" s="278"/>
      <c r="C65" s="278"/>
      <c r="D65" s="278"/>
      <c r="E65" s="278"/>
      <c r="F65" s="278"/>
      <c r="G65" s="278"/>
      <c r="H65" s="278"/>
      <c r="I65" s="278"/>
      <c r="J65" s="279"/>
    </row>
    <row r="66" spans="1:10" ht="30" customHeight="1">
      <c r="A66" s="66"/>
      <c r="B66" s="66"/>
      <c r="C66" s="66"/>
      <c r="D66" s="278"/>
      <c r="E66" s="278"/>
      <c r="F66" s="278"/>
      <c r="G66" s="278"/>
      <c r="H66" s="278"/>
      <c r="I66" s="278"/>
      <c r="J66" s="279"/>
    </row>
    <row r="67" spans="1:10" ht="30" customHeight="1">
      <c r="A67" s="278"/>
      <c r="B67" s="278"/>
      <c r="C67" s="278"/>
      <c r="D67" s="278"/>
      <c r="E67" s="278"/>
      <c r="F67" s="278"/>
      <c r="G67" s="278"/>
      <c r="H67" s="278"/>
      <c r="I67" s="278"/>
      <c r="J67" s="279"/>
    </row>
    <row r="68" spans="1:10" ht="30" customHeight="1">
      <c r="A68" s="66"/>
      <c r="B68" s="66"/>
      <c r="C68" s="66"/>
      <c r="D68" s="66"/>
      <c r="E68" s="66"/>
      <c r="F68" s="66"/>
      <c r="G68" s="66"/>
      <c r="H68" s="66"/>
      <c r="I68" s="66"/>
      <c r="J68" s="279"/>
    </row>
    <row r="69" spans="1:10" ht="30" customHeight="1">
      <c r="A69" s="66"/>
      <c r="B69" s="66"/>
      <c r="C69" s="66"/>
      <c r="D69" s="66"/>
      <c r="E69" s="66"/>
      <c r="F69" s="66"/>
      <c r="G69" s="66"/>
      <c r="H69" s="66"/>
      <c r="I69" s="66"/>
      <c r="J69" s="279"/>
    </row>
    <row r="70" spans="1:10" ht="30" customHeight="1">
      <c r="A70" s="66"/>
      <c r="B70" s="66"/>
      <c r="C70" s="66"/>
      <c r="D70" s="66"/>
      <c r="E70" s="66"/>
      <c r="F70" s="66"/>
      <c r="G70" s="66"/>
      <c r="H70" s="66"/>
      <c r="I70" s="66"/>
      <c r="J70" s="279"/>
    </row>
    <row r="71" spans="1:10" ht="30" customHeight="1">
      <c r="A71" s="66"/>
      <c r="B71" s="66"/>
      <c r="C71" s="66"/>
      <c r="D71" s="66"/>
      <c r="E71" s="66"/>
      <c r="F71" s="66"/>
      <c r="G71" s="66"/>
      <c r="H71" s="66"/>
      <c r="I71" s="66"/>
      <c r="J71" s="279"/>
    </row>
    <row r="72" spans="1:10" ht="30" customHeight="1">
      <c r="A72" s="66"/>
      <c r="B72" s="66"/>
      <c r="C72" s="66"/>
      <c r="D72" s="66"/>
      <c r="E72" s="66"/>
      <c r="F72" s="66"/>
      <c r="G72" s="66"/>
      <c r="H72" s="66"/>
      <c r="I72" s="66"/>
      <c r="J72" s="279"/>
    </row>
    <row r="73" spans="1:10" ht="30" customHeight="1">
      <c r="A73" s="66"/>
      <c r="B73" s="66"/>
      <c r="C73" s="66"/>
      <c r="D73" s="66"/>
      <c r="E73" s="66"/>
      <c r="F73" s="66"/>
      <c r="G73" s="66"/>
      <c r="H73" s="66"/>
      <c r="I73" s="66"/>
      <c r="J73" s="279"/>
    </row>
    <row r="74" spans="1:10" ht="30" customHeight="1">
      <c r="A74" s="278"/>
      <c r="B74" s="278"/>
      <c r="C74" s="278"/>
      <c r="D74" s="278"/>
      <c r="E74" s="278"/>
      <c r="F74" s="278"/>
      <c r="G74" s="278"/>
      <c r="H74" s="278"/>
      <c r="I74" s="278"/>
      <c r="J74" s="279"/>
    </row>
    <row r="75" spans="1:10" ht="30" customHeight="1">
      <c r="A75" s="278"/>
      <c r="B75" s="278"/>
      <c r="C75" s="278"/>
      <c r="D75" s="278"/>
      <c r="E75" s="278"/>
      <c r="F75" s="278"/>
      <c r="G75" s="278"/>
      <c r="H75" s="278"/>
      <c r="I75" s="278"/>
      <c r="J75" s="279"/>
    </row>
    <row r="76" spans="1:10" ht="30" customHeight="1">
      <c r="A76" s="278"/>
      <c r="B76" s="278"/>
      <c r="C76" s="278"/>
      <c r="D76" s="278"/>
      <c r="E76" s="278"/>
      <c r="F76" s="278"/>
      <c r="G76" s="278"/>
      <c r="H76" s="278"/>
      <c r="I76" s="278"/>
      <c r="J76" s="279"/>
    </row>
    <row r="77" spans="1:10" ht="30" customHeight="1">
      <c r="A77" s="278"/>
      <c r="B77" s="278"/>
      <c r="C77" s="278"/>
      <c r="D77" s="278"/>
      <c r="E77" s="278"/>
      <c r="F77" s="278"/>
      <c r="G77" s="278"/>
      <c r="H77" s="278"/>
      <c r="I77" s="278"/>
      <c r="J77" s="279"/>
    </row>
    <row r="78" spans="1:10" ht="30" customHeight="1">
      <c r="A78" s="278"/>
      <c r="B78" s="278"/>
      <c r="C78" s="278"/>
      <c r="D78" s="278"/>
      <c r="E78" s="278"/>
      <c r="F78" s="278"/>
      <c r="G78" s="278"/>
      <c r="H78" s="278"/>
      <c r="I78" s="278"/>
      <c r="J78" s="279"/>
    </row>
    <row r="79" spans="1:10" ht="30" customHeight="1">
      <c r="A79" s="278"/>
      <c r="B79" s="278"/>
      <c r="C79" s="278"/>
      <c r="D79" s="278"/>
      <c r="E79" s="278"/>
      <c r="F79" s="278"/>
      <c r="G79" s="278"/>
      <c r="H79" s="278"/>
      <c r="I79" s="278"/>
      <c r="J79" s="279"/>
    </row>
    <row r="80" spans="1:10" ht="30" customHeight="1">
      <c r="A80" s="278"/>
      <c r="B80" s="278"/>
      <c r="C80" s="278"/>
      <c r="D80" s="278"/>
      <c r="E80" s="278"/>
      <c r="F80" s="278"/>
      <c r="G80" s="278"/>
      <c r="H80" s="278"/>
      <c r="I80" s="278"/>
      <c r="J80" s="279"/>
    </row>
    <row r="81" spans="1:10" ht="30" customHeight="1">
      <c r="A81" s="278"/>
      <c r="B81" s="278"/>
      <c r="C81" s="278"/>
      <c r="D81" s="278"/>
      <c r="E81" s="278"/>
      <c r="F81" s="278"/>
      <c r="G81" s="278"/>
      <c r="H81" s="278"/>
      <c r="I81" s="278"/>
      <c r="J81" s="279"/>
    </row>
    <row r="82" spans="1:10" ht="30" customHeight="1">
      <c r="A82" s="278"/>
      <c r="B82" s="278"/>
      <c r="C82" s="278"/>
      <c r="D82" s="278"/>
      <c r="E82" s="278"/>
      <c r="F82" s="278"/>
      <c r="G82" s="278"/>
      <c r="H82" s="278"/>
      <c r="I82" s="278"/>
      <c r="J82" s="279"/>
    </row>
    <row r="83" spans="1:10" ht="30" customHeight="1">
      <c r="A83" s="278"/>
      <c r="B83" s="278"/>
      <c r="C83" s="278"/>
      <c r="D83" s="278"/>
      <c r="E83" s="278"/>
      <c r="F83" s="278"/>
      <c r="G83" s="278"/>
      <c r="H83" s="278"/>
      <c r="I83" s="278"/>
      <c r="J83" s="279"/>
    </row>
    <row r="84" spans="1:10" ht="30" customHeight="1">
      <c r="A84" s="278"/>
      <c r="B84" s="278"/>
      <c r="C84" s="278"/>
      <c r="D84" s="278"/>
      <c r="E84" s="278"/>
      <c r="F84" s="278"/>
      <c r="G84" s="278"/>
      <c r="H84" s="278"/>
      <c r="I84" s="278"/>
      <c r="J84" s="279"/>
    </row>
    <row r="85" spans="1:10" ht="30" customHeight="1">
      <c r="A85" s="278"/>
      <c r="B85" s="278"/>
      <c r="C85" s="278"/>
      <c r="D85" s="278"/>
      <c r="E85" s="278"/>
      <c r="F85" s="278"/>
      <c r="G85" s="278"/>
      <c r="H85" s="278"/>
      <c r="I85" s="278"/>
      <c r="J85" s="279"/>
    </row>
    <row r="86" spans="1:10" ht="30" customHeight="1">
      <c r="A86" s="278"/>
      <c r="B86" s="278"/>
      <c r="C86" s="278"/>
      <c r="D86" s="278"/>
      <c r="E86" s="278"/>
      <c r="F86" s="278"/>
      <c r="G86" s="278"/>
      <c r="H86" s="278"/>
      <c r="I86" s="278"/>
      <c r="J86" s="279"/>
    </row>
    <row r="87" spans="1:10" ht="30" customHeight="1">
      <c r="A87" s="278"/>
      <c r="B87" s="278"/>
      <c r="C87" s="278"/>
      <c r="D87" s="278"/>
      <c r="E87" s="278"/>
      <c r="F87" s="278"/>
      <c r="G87" s="278"/>
      <c r="H87" s="278"/>
      <c r="I87" s="278"/>
      <c r="J87" s="279"/>
    </row>
    <row r="88" spans="1:10" ht="30" customHeight="1">
      <c r="A88" s="278"/>
      <c r="B88" s="278"/>
      <c r="C88" s="278"/>
      <c r="D88" s="278"/>
      <c r="E88" s="278"/>
      <c r="F88" s="278"/>
      <c r="G88" s="278"/>
      <c r="H88" s="278"/>
      <c r="I88" s="278"/>
      <c r="J88" s="279"/>
    </row>
    <row r="89" spans="1:10" ht="30" customHeight="1">
      <c r="A89" s="278"/>
      <c r="B89" s="278"/>
      <c r="C89" s="278"/>
      <c r="D89" s="278"/>
      <c r="E89" s="278"/>
      <c r="F89" s="278"/>
      <c r="G89" s="278"/>
      <c r="H89" s="278"/>
      <c r="I89" s="278"/>
      <c r="J89" s="279"/>
    </row>
    <row r="90" spans="1:10" ht="30" customHeight="1">
      <c r="A90" s="278"/>
      <c r="B90" s="278"/>
      <c r="C90" s="278"/>
      <c r="D90" s="278"/>
      <c r="E90" s="278"/>
      <c r="F90" s="278"/>
      <c r="G90" s="278"/>
      <c r="H90" s="278"/>
      <c r="I90" s="278"/>
      <c r="J90" s="279"/>
    </row>
    <row r="91" spans="1:10" ht="30" customHeight="1">
      <c r="A91" s="278"/>
      <c r="B91" s="278"/>
      <c r="C91" s="278"/>
      <c r="D91" s="278"/>
      <c r="E91" s="278"/>
      <c r="F91" s="278"/>
      <c r="G91" s="278"/>
      <c r="H91" s="278"/>
      <c r="I91" s="278"/>
      <c r="J91" s="279"/>
    </row>
    <row r="92" spans="1:10" ht="30" customHeight="1">
      <c r="A92" s="278"/>
      <c r="B92" s="278"/>
      <c r="C92" s="278"/>
      <c r="D92" s="278"/>
      <c r="E92" s="278"/>
      <c r="F92" s="278"/>
      <c r="G92" s="278"/>
      <c r="H92" s="278"/>
      <c r="I92" s="278"/>
      <c r="J92" s="279"/>
    </row>
    <row r="93" spans="1:10" ht="30" customHeight="1">
      <c r="A93" s="278"/>
      <c r="B93" s="278"/>
      <c r="C93" s="278"/>
      <c r="D93" s="278"/>
      <c r="E93" s="278"/>
      <c r="F93" s="278"/>
      <c r="G93" s="278"/>
      <c r="H93" s="278"/>
      <c r="I93" s="278"/>
      <c r="J93" s="279"/>
    </row>
    <row r="94" spans="1:10" ht="30" customHeight="1">
      <c r="A94" s="278"/>
      <c r="B94" s="278"/>
      <c r="C94" s="278"/>
      <c r="D94" s="278"/>
      <c r="E94" s="278"/>
      <c r="F94" s="278"/>
      <c r="G94" s="278"/>
      <c r="H94" s="278"/>
      <c r="I94" s="278"/>
      <c r="J94" s="279"/>
    </row>
    <row r="95" spans="1:10" ht="30" customHeight="1">
      <c r="A95" s="278"/>
      <c r="B95" s="278"/>
      <c r="C95" s="278"/>
      <c r="D95" s="278"/>
      <c r="E95" s="278"/>
      <c r="F95" s="278"/>
      <c r="G95" s="278"/>
      <c r="H95" s="278"/>
      <c r="I95" s="278"/>
      <c r="J95" s="279"/>
    </row>
    <row r="96" spans="1:10" ht="30" customHeight="1">
      <c r="A96" s="278"/>
      <c r="B96" s="278"/>
      <c r="C96" s="278"/>
      <c r="D96" s="278"/>
      <c r="E96" s="278"/>
      <c r="F96" s="278"/>
      <c r="G96" s="278"/>
      <c r="H96" s="278"/>
      <c r="I96" s="278"/>
      <c r="J96" s="279"/>
    </row>
    <row r="97" spans="1:10" ht="30" customHeight="1">
      <c r="A97" s="278"/>
      <c r="B97" s="278"/>
      <c r="C97" s="278"/>
      <c r="D97" s="278"/>
      <c r="E97" s="278"/>
      <c r="F97" s="278"/>
      <c r="G97" s="278"/>
      <c r="H97" s="278"/>
      <c r="I97" s="278"/>
      <c r="J97" s="279"/>
    </row>
    <row r="98" spans="1:10" ht="30" customHeight="1">
      <c r="A98" s="278"/>
      <c r="B98" s="278"/>
      <c r="C98" s="278"/>
      <c r="D98" s="278"/>
      <c r="E98" s="278"/>
      <c r="F98" s="278"/>
      <c r="G98" s="278"/>
      <c r="H98" s="278"/>
      <c r="I98" s="278"/>
      <c r="J98" s="279"/>
    </row>
    <row r="99" spans="1:10" ht="30" customHeight="1">
      <c r="A99" s="278"/>
      <c r="B99" s="278"/>
      <c r="C99" s="278"/>
      <c r="D99" s="278"/>
      <c r="E99" s="278"/>
      <c r="F99" s="278"/>
      <c r="G99" s="278"/>
      <c r="H99" s="278"/>
      <c r="I99" s="278"/>
      <c r="J99" s="279"/>
    </row>
    <row r="100" spans="1:10" ht="30" customHeight="1">
      <c r="A100" s="278"/>
      <c r="B100" s="278"/>
      <c r="C100" s="278"/>
      <c r="D100" s="278"/>
      <c r="E100" s="278"/>
      <c r="F100" s="278"/>
      <c r="G100" s="278"/>
      <c r="H100" s="278"/>
      <c r="I100" s="278"/>
      <c r="J100" s="279"/>
    </row>
    <row r="101" spans="1:10" ht="30" customHeight="1">
      <c r="A101" s="278"/>
      <c r="B101" s="278"/>
      <c r="C101" s="278"/>
      <c r="D101" s="278"/>
      <c r="E101" s="278"/>
      <c r="F101" s="278"/>
      <c r="G101" s="278"/>
      <c r="H101" s="278"/>
      <c r="I101" s="278"/>
      <c r="J101" s="279"/>
    </row>
    <row r="102" spans="1:10" ht="30" customHeight="1">
      <c r="A102" s="278"/>
      <c r="B102" s="278"/>
      <c r="C102" s="278"/>
      <c r="D102" s="278"/>
      <c r="E102" s="278"/>
      <c r="F102" s="278"/>
      <c r="G102" s="278"/>
      <c r="H102" s="278"/>
      <c r="I102" s="278"/>
      <c r="J102" s="279"/>
    </row>
    <row r="103" spans="1:10" ht="30" customHeight="1">
      <c r="A103" s="278"/>
      <c r="B103" s="278"/>
      <c r="C103" s="278"/>
      <c r="D103" s="278"/>
      <c r="E103" s="278"/>
      <c r="F103" s="278"/>
      <c r="G103" s="278"/>
      <c r="H103" s="278"/>
      <c r="I103" s="278"/>
      <c r="J103" s="279"/>
    </row>
    <row r="104" spans="1:10" ht="30" customHeight="1">
      <c r="A104" s="278"/>
      <c r="B104" s="278"/>
      <c r="C104" s="278"/>
      <c r="D104" s="278"/>
      <c r="E104" s="278"/>
      <c r="F104" s="278"/>
      <c r="G104" s="278"/>
      <c r="H104" s="278"/>
      <c r="I104" s="278"/>
      <c r="J104" s="279"/>
    </row>
    <row r="105" spans="1:10" ht="30" customHeight="1">
      <c r="A105" s="278"/>
      <c r="B105" s="278"/>
      <c r="C105" s="278"/>
      <c r="D105" s="278"/>
      <c r="E105" s="278"/>
      <c r="F105" s="278"/>
      <c r="G105" s="278"/>
      <c r="H105" s="278"/>
      <c r="I105" s="278"/>
      <c r="J105" s="279"/>
    </row>
    <row r="106" spans="1:10" ht="30" customHeight="1">
      <c r="A106" s="278"/>
      <c r="B106" s="278"/>
      <c r="C106" s="278"/>
      <c r="D106" s="278"/>
      <c r="E106" s="278"/>
      <c r="F106" s="278"/>
      <c r="G106" s="278"/>
      <c r="H106" s="278"/>
      <c r="I106" s="278"/>
      <c r="J106" s="279"/>
    </row>
    <row r="107" spans="1:10" ht="30" customHeight="1">
      <c r="A107" s="278"/>
      <c r="B107" s="278"/>
      <c r="C107" s="278"/>
      <c r="D107" s="278"/>
      <c r="E107" s="278"/>
      <c r="F107" s="278"/>
      <c r="G107" s="278"/>
      <c r="H107" s="278"/>
      <c r="I107" s="278"/>
      <c r="J107" s="279"/>
    </row>
    <row r="108" spans="1:10" ht="30" customHeight="1">
      <c r="A108" s="278"/>
      <c r="B108" s="278"/>
      <c r="C108" s="278"/>
      <c r="D108" s="278"/>
      <c r="E108" s="278"/>
      <c r="F108" s="278"/>
      <c r="G108" s="278"/>
      <c r="H108" s="278"/>
      <c r="I108" s="278"/>
      <c r="J108" s="279"/>
    </row>
    <row r="109" spans="1:10" ht="30" customHeight="1">
      <c r="A109" s="278"/>
      <c r="B109" s="278"/>
      <c r="C109" s="278"/>
      <c r="D109" s="278"/>
      <c r="E109" s="278"/>
      <c r="F109" s="278"/>
      <c r="G109" s="278"/>
      <c r="H109" s="278"/>
      <c r="I109" s="278"/>
      <c r="J109" s="279"/>
    </row>
    <row r="110" spans="1:10" ht="30" customHeight="1">
      <c r="A110" s="278"/>
      <c r="B110" s="278"/>
      <c r="C110" s="278"/>
      <c r="D110" s="278"/>
      <c r="E110" s="278"/>
      <c r="F110" s="278"/>
      <c r="G110" s="278"/>
      <c r="H110" s="278"/>
      <c r="I110" s="278"/>
      <c r="J110" s="279"/>
    </row>
    <row r="111" spans="1:10" ht="30" customHeight="1">
      <c r="A111" s="278"/>
      <c r="B111" s="278"/>
      <c r="C111" s="278"/>
      <c r="D111" s="278"/>
      <c r="E111" s="278"/>
      <c r="F111" s="278"/>
      <c r="G111" s="278"/>
      <c r="H111" s="278"/>
      <c r="I111" s="278"/>
      <c r="J111" s="279"/>
    </row>
    <row r="112" spans="1:10" ht="30" customHeight="1">
      <c r="A112" s="278"/>
      <c r="B112" s="278"/>
      <c r="C112" s="278"/>
      <c r="D112" s="278"/>
      <c r="E112" s="278"/>
      <c r="F112" s="278"/>
      <c r="G112" s="278"/>
      <c r="H112" s="278"/>
      <c r="I112" s="278"/>
      <c r="J112" s="279"/>
    </row>
    <row r="113" spans="1:10" ht="30" customHeight="1">
      <c r="A113" s="278"/>
      <c r="B113" s="278"/>
      <c r="C113" s="278"/>
      <c r="D113" s="278"/>
      <c r="E113" s="278"/>
      <c r="F113" s="278"/>
      <c r="G113" s="278"/>
      <c r="H113" s="278"/>
      <c r="I113" s="278"/>
      <c r="J113" s="279"/>
    </row>
    <row r="114" spans="1:10" ht="30" customHeight="1">
      <c r="A114" s="278"/>
      <c r="B114" s="278"/>
      <c r="C114" s="278"/>
      <c r="D114" s="278"/>
      <c r="E114" s="278"/>
      <c r="F114" s="278"/>
      <c r="G114" s="278"/>
      <c r="H114" s="278"/>
      <c r="I114" s="278"/>
      <c r="J114" s="279"/>
    </row>
    <row r="115" spans="1:10" ht="30" customHeight="1">
      <c r="A115" s="278"/>
      <c r="B115" s="278"/>
      <c r="C115" s="278"/>
      <c r="D115" s="278"/>
      <c r="E115" s="278"/>
      <c r="F115" s="278"/>
      <c r="G115" s="278"/>
      <c r="H115" s="278"/>
      <c r="I115" s="278"/>
      <c r="J115" s="279"/>
    </row>
    <row r="116" spans="1:10" ht="30" customHeight="1">
      <c r="A116" s="278"/>
      <c r="B116" s="278"/>
      <c r="C116" s="278"/>
      <c r="D116" s="278"/>
      <c r="E116" s="278"/>
      <c r="F116" s="278"/>
      <c r="G116" s="278"/>
      <c r="H116" s="278"/>
      <c r="I116" s="278"/>
      <c r="J116" s="279"/>
    </row>
    <row r="117" spans="1:10" ht="30" customHeight="1">
      <c r="A117" s="278"/>
      <c r="B117" s="278"/>
      <c r="C117" s="278"/>
      <c r="D117" s="278"/>
      <c r="E117" s="278"/>
      <c r="F117" s="278"/>
      <c r="G117" s="278"/>
      <c r="H117" s="278"/>
      <c r="I117" s="278"/>
      <c r="J117" s="279"/>
    </row>
    <row r="118" spans="1:10" ht="30" customHeight="1">
      <c r="A118" s="278"/>
      <c r="B118" s="278"/>
      <c r="C118" s="278"/>
      <c r="D118" s="278"/>
      <c r="E118" s="278"/>
      <c r="F118" s="278"/>
      <c r="G118" s="278"/>
      <c r="H118" s="278"/>
      <c r="I118" s="278"/>
      <c r="J118" s="279"/>
    </row>
    <row r="119" spans="1:10" ht="30" customHeight="1">
      <c r="A119" s="278"/>
      <c r="B119" s="278"/>
      <c r="C119" s="278"/>
      <c r="D119" s="278"/>
      <c r="E119" s="278"/>
      <c r="F119" s="278"/>
      <c r="G119" s="278"/>
      <c r="H119" s="278"/>
      <c r="I119" s="278"/>
      <c r="J119" s="279"/>
    </row>
    <row r="120" spans="1:10" ht="30" customHeight="1">
      <c r="A120" s="278"/>
      <c r="B120" s="278"/>
      <c r="C120" s="278"/>
      <c r="D120" s="278"/>
      <c r="E120" s="278"/>
      <c r="F120" s="278"/>
      <c r="G120" s="278"/>
      <c r="H120" s="278"/>
      <c r="I120" s="278"/>
      <c r="J120" s="279"/>
    </row>
    <row r="121" spans="1:10" ht="30" customHeight="1">
      <c r="A121" s="278"/>
      <c r="B121" s="278"/>
      <c r="C121" s="278"/>
      <c r="D121" s="278"/>
      <c r="E121" s="278"/>
      <c r="F121" s="278"/>
      <c r="G121" s="278"/>
      <c r="H121" s="278"/>
      <c r="I121" s="278"/>
      <c r="J121" s="279"/>
    </row>
    <row r="122" spans="1:10" ht="30" customHeight="1">
      <c r="A122" s="278"/>
      <c r="B122" s="278"/>
      <c r="C122" s="278"/>
      <c r="D122" s="278"/>
      <c r="E122" s="278"/>
      <c r="F122" s="278"/>
      <c r="G122" s="278"/>
      <c r="H122" s="278"/>
      <c r="I122" s="278"/>
      <c r="J122" s="279"/>
    </row>
    <row r="123" spans="1:10" ht="30" customHeight="1">
      <c r="A123" s="278"/>
      <c r="B123" s="278"/>
      <c r="C123" s="278"/>
      <c r="D123" s="278"/>
      <c r="E123" s="278"/>
      <c r="F123" s="278"/>
      <c r="G123" s="278"/>
      <c r="H123" s="278"/>
      <c r="I123" s="278"/>
      <c r="J123" s="279"/>
    </row>
    <row r="124" spans="1:10" ht="30" customHeight="1">
      <c r="A124" s="278"/>
      <c r="B124" s="278"/>
      <c r="C124" s="278"/>
      <c r="D124" s="278"/>
      <c r="E124" s="278"/>
      <c r="F124" s="278"/>
      <c r="G124" s="278"/>
      <c r="H124" s="278"/>
      <c r="I124" s="278"/>
      <c r="J124" s="279"/>
    </row>
    <row r="125" spans="1:10" ht="30" customHeight="1">
      <c r="A125" s="278"/>
      <c r="B125" s="278"/>
      <c r="C125" s="278"/>
      <c r="D125" s="278"/>
      <c r="E125" s="278"/>
      <c r="F125" s="278"/>
      <c r="G125" s="278"/>
      <c r="H125" s="278"/>
      <c r="I125" s="278"/>
      <c r="J125" s="279"/>
    </row>
    <row r="126" spans="1:10" ht="30" customHeight="1">
      <c r="A126" s="278"/>
      <c r="B126" s="278"/>
      <c r="C126" s="278"/>
      <c r="D126" s="278"/>
      <c r="E126" s="278"/>
      <c r="F126" s="278"/>
      <c r="G126" s="278"/>
      <c r="H126" s="278"/>
      <c r="I126" s="278"/>
      <c r="J126" s="279"/>
    </row>
    <row r="127" spans="1:10" ht="30" customHeight="1">
      <c r="A127" s="278"/>
      <c r="B127" s="278"/>
      <c r="C127" s="278"/>
      <c r="D127" s="278"/>
      <c r="E127" s="278"/>
      <c r="F127" s="278"/>
      <c r="G127" s="278"/>
      <c r="H127" s="278"/>
      <c r="I127" s="278"/>
      <c r="J127" s="279"/>
    </row>
  </sheetData>
  <mergeCells count="15">
    <mergeCell ref="A5:J5"/>
    <mergeCell ref="B8:H8"/>
    <mergeCell ref="L43:P43"/>
    <mergeCell ref="A21:H21"/>
    <mergeCell ref="A10:H10"/>
    <mergeCell ref="C9:H9"/>
    <mergeCell ref="C17:H17"/>
    <mergeCell ref="C19:H19"/>
    <mergeCell ref="A27:J27"/>
    <mergeCell ref="A22:H22"/>
    <mergeCell ref="B16:H16"/>
    <mergeCell ref="A18:H18"/>
    <mergeCell ref="A19:A20"/>
    <mergeCell ref="C20:H20"/>
    <mergeCell ref="A13:J13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4" orientation="portrait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102"/>
  <sheetViews>
    <sheetView rightToLeft="1" view="pageBreakPreview" topLeftCell="B1" zoomScale="75" zoomScaleNormal="100" zoomScaleSheetLayoutView="75" workbookViewId="0">
      <selection activeCell="E8" sqref="E8"/>
    </sheetView>
  </sheetViews>
  <sheetFormatPr baseColWidth="10" defaultRowHeight="30" customHeight="1"/>
  <cols>
    <col min="1" max="2" width="11.42578125" style="2"/>
    <col min="3" max="7" width="12.7109375" style="2" customWidth="1"/>
    <col min="8" max="16384" width="11.42578125" style="2"/>
  </cols>
  <sheetData>
    <row r="8" spans="1:10" ht="30" customHeight="1">
      <c r="A8" s="21"/>
      <c r="B8" s="104"/>
      <c r="C8" s="104"/>
      <c r="D8" s="104"/>
      <c r="E8" s="21"/>
    </row>
    <row r="9" spans="1:10" ht="30" customHeight="1">
      <c r="A9" s="21"/>
      <c r="B9" s="104"/>
      <c r="C9" s="104"/>
      <c r="D9" s="104"/>
      <c r="E9" s="21"/>
    </row>
    <row r="10" spans="1:10" s="9" customFormat="1" ht="30" customHeight="1">
      <c r="A10" s="27"/>
      <c r="B10" s="104"/>
      <c r="C10" s="104"/>
      <c r="D10" s="104"/>
      <c r="E10" s="27"/>
      <c r="F10" s="105"/>
    </row>
    <row r="11" spans="1:10" s="9" customFormat="1" ht="30" customHeight="1">
      <c r="A11" s="6"/>
      <c r="C11" s="104"/>
      <c r="D11" s="104"/>
      <c r="E11" s="12"/>
    </row>
    <row r="12" spans="1:10" s="9" customFormat="1" ht="30" customHeight="1">
      <c r="A12" s="6"/>
      <c r="B12" s="13"/>
      <c r="C12" s="826"/>
      <c r="D12" s="826"/>
      <c r="E12" s="826"/>
      <c r="F12" s="826"/>
      <c r="G12" s="826"/>
      <c r="H12" s="826"/>
      <c r="I12" s="826"/>
      <c r="J12" s="7"/>
    </row>
    <row r="13" spans="1:10" s="9" customFormat="1" ht="30" customHeight="1">
      <c r="A13" s="6"/>
      <c r="B13" s="7"/>
      <c r="C13" s="826"/>
      <c r="D13" s="826"/>
      <c r="E13" s="826"/>
      <c r="F13" s="826"/>
      <c r="G13" s="826"/>
      <c r="H13" s="826"/>
      <c r="I13" s="826"/>
      <c r="J13" s="7"/>
    </row>
    <row r="14" spans="1:10" s="9" customFormat="1" ht="30" customHeight="1">
      <c r="A14" s="6"/>
      <c r="B14" s="7"/>
      <c r="C14" s="826"/>
      <c r="D14" s="826"/>
      <c r="E14" s="826"/>
      <c r="F14" s="826"/>
      <c r="G14" s="826"/>
      <c r="H14" s="826"/>
      <c r="I14" s="826"/>
      <c r="J14" s="7"/>
    </row>
    <row r="15" spans="1:10" s="9" customFormat="1" ht="30" customHeight="1">
      <c r="A15" s="6"/>
      <c r="B15" s="7"/>
      <c r="C15" s="826"/>
      <c r="D15" s="826"/>
      <c r="E15" s="826"/>
      <c r="F15" s="826"/>
      <c r="G15" s="826"/>
      <c r="H15" s="826"/>
      <c r="I15" s="826"/>
      <c r="J15" s="7"/>
    </row>
    <row r="16" spans="1:10" s="9" customFormat="1" ht="30" customHeight="1">
      <c r="A16" s="6"/>
      <c r="B16" s="7"/>
      <c r="C16" s="826"/>
      <c r="D16" s="826"/>
      <c r="E16" s="826"/>
      <c r="F16" s="826"/>
      <c r="G16" s="826"/>
      <c r="H16" s="826"/>
      <c r="I16" s="826"/>
      <c r="J16" s="7"/>
    </row>
    <row r="17" spans="1:10" s="9" customFormat="1" ht="30" customHeight="1">
      <c r="A17" s="6"/>
      <c r="B17" s="7"/>
      <c r="C17" s="826"/>
      <c r="D17" s="826"/>
      <c r="E17" s="826"/>
      <c r="F17" s="826"/>
      <c r="G17" s="826"/>
      <c r="H17" s="826"/>
      <c r="I17" s="826"/>
      <c r="J17" s="7"/>
    </row>
    <row r="18" spans="1:10" s="9" customFormat="1" ht="30" customHeight="1">
      <c r="A18" s="6"/>
      <c r="B18" s="7"/>
      <c r="C18" s="826"/>
      <c r="D18" s="826"/>
      <c r="E18" s="826"/>
      <c r="F18" s="826"/>
      <c r="G18" s="826"/>
      <c r="H18" s="826"/>
      <c r="I18" s="826"/>
      <c r="J18" s="7"/>
    </row>
    <row r="19" spans="1:10" s="9" customFormat="1" ht="30" customHeight="1">
      <c r="A19" s="6"/>
      <c r="B19" s="7"/>
      <c r="C19" s="826"/>
      <c r="D19" s="826"/>
      <c r="E19" s="826"/>
      <c r="F19" s="826"/>
      <c r="G19" s="826"/>
      <c r="H19" s="826"/>
      <c r="I19" s="826"/>
      <c r="J19" s="7"/>
    </row>
    <row r="20" spans="1:10" s="9" customFormat="1" ht="30" customHeight="1">
      <c r="A20" s="6"/>
      <c r="B20" s="7"/>
      <c r="C20" s="826"/>
      <c r="D20" s="826"/>
      <c r="E20" s="826"/>
      <c r="F20" s="826"/>
      <c r="G20" s="826"/>
      <c r="H20" s="826"/>
      <c r="I20" s="826"/>
      <c r="J20" s="7"/>
    </row>
    <row r="21" spans="1:10" s="9" customFormat="1" ht="30" customHeight="1">
      <c r="A21" s="6"/>
      <c r="B21" s="7"/>
      <c r="C21" s="826"/>
      <c r="D21" s="826"/>
      <c r="E21" s="826"/>
      <c r="F21" s="826"/>
      <c r="G21" s="826"/>
      <c r="H21" s="826"/>
      <c r="I21" s="826"/>
      <c r="J21" s="7"/>
    </row>
    <row r="22" spans="1:10" s="9" customFormat="1" ht="30" customHeight="1">
      <c r="A22" s="6"/>
      <c r="B22" s="7"/>
      <c r="C22" s="826"/>
      <c r="D22" s="826"/>
      <c r="E22" s="826"/>
      <c r="F22" s="826"/>
      <c r="G22" s="826"/>
      <c r="H22" s="826"/>
      <c r="I22" s="826"/>
      <c r="J22" s="7"/>
    </row>
    <row r="23" spans="1:10" s="9" customFormat="1" ht="30" customHeight="1">
      <c r="A23" s="6"/>
      <c r="B23" s="7"/>
      <c r="C23" s="826"/>
      <c r="D23" s="826"/>
      <c r="E23" s="826"/>
      <c r="F23" s="826"/>
      <c r="G23" s="826"/>
      <c r="H23" s="826"/>
      <c r="I23" s="826"/>
      <c r="J23" s="7"/>
    </row>
    <row r="24" spans="1:10" s="9" customFormat="1" ht="30" customHeight="1">
      <c r="A24" s="6"/>
      <c r="B24" s="10"/>
      <c r="C24" s="11"/>
      <c r="D24" s="10"/>
      <c r="E24" s="12"/>
      <c r="J24" s="13"/>
    </row>
    <row r="25" spans="1:10" s="9" customFormat="1" ht="30" customHeight="1">
      <c r="A25" s="6"/>
      <c r="B25" s="10"/>
      <c r="C25" s="11"/>
      <c r="D25" s="10"/>
      <c r="E25" s="12"/>
      <c r="J25" s="13"/>
    </row>
    <row r="26" spans="1:10" s="9" customFormat="1" ht="30" customHeight="1">
      <c r="A26" s="6"/>
      <c r="B26" s="10"/>
      <c r="C26" s="11"/>
      <c r="D26" s="10"/>
      <c r="E26" s="12"/>
      <c r="J26" s="13"/>
    </row>
    <row r="27" spans="1:10" s="9" customFormat="1" ht="30" customHeight="1">
      <c r="A27" s="6"/>
      <c r="B27" s="10"/>
      <c r="C27" s="11"/>
      <c r="D27" s="10"/>
      <c r="E27" s="12"/>
      <c r="J27" s="13"/>
    </row>
    <row r="28" spans="1:10" s="9" customFormat="1" ht="30" customHeight="1">
      <c r="A28" s="6"/>
      <c r="B28" s="10"/>
      <c r="C28" s="11"/>
      <c r="D28" s="10"/>
      <c r="E28" s="12"/>
      <c r="J28" s="13"/>
    </row>
    <row r="29" spans="1:10" s="9" customFormat="1" ht="30" customHeight="1">
      <c r="A29" s="6"/>
      <c r="B29" s="10"/>
      <c r="C29" s="11"/>
      <c r="D29" s="10"/>
      <c r="E29" s="12"/>
      <c r="J29" s="13"/>
    </row>
    <row r="30" spans="1:10" s="9" customFormat="1" ht="30" customHeight="1">
      <c r="A30" s="6"/>
      <c r="B30" s="10"/>
      <c r="C30" s="11"/>
      <c r="D30" s="10"/>
      <c r="E30" s="12"/>
      <c r="J30" s="13"/>
    </row>
    <row r="31" spans="1:10" s="9" customFormat="1" ht="30" customHeight="1">
      <c r="A31" s="6"/>
      <c r="B31" s="10"/>
      <c r="C31" s="11"/>
      <c r="D31" s="10"/>
      <c r="E31" s="12"/>
      <c r="J31" s="13"/>
    </row>
    <row r="32" spans="1:10" s="9" customFormat="1" ht="30" customHeight="1">
      <c r="A32" s="6"/>
      <c r="B32" s="10"/>
      <c r="C32" s="11"/>
      <c r="D32" s="10"/>
      <c r="E32" s="12"/>
      <c r="J32" s="13"/>
    </row>
    <row r="33" spans="1:11" s="9" customFormat="1" ht="30" customHeight="1">
      <c r="A33" s="6"/>
      <c r="B33" s="10"/>
      <c r="C33" s="11"/>
      <c r="D33" s="10"/>
      <c r="E33" s="12"/>
    </row>
    <row r="34" spans="1:11" s="9" customFormat="1" ht="30" customHeight="1">
      <c r="A34" s="825" t="s">
        <v>46</v>
      </c>
      <c r="B34" s="825"/>
      <c r="C34" s="825"/>
      <c r="D34" s="825"/>
      <c r="E34" s="825"/>
      <c r="F34" s="825"/>
      <c r="G34" s="825"/>
      <c r="H34" s="825"/>
      <c r="I34" s="825"/>
      <c r="J34" s="825"/>
      <c r="K34" s="825"/>
    </row>
    <row r="35" spans="1:11" s="9" customFormat="1" ht="30" customHeight="1">
      <c r="A35" s="6"/>
      <c r="B35" s="10"/>
      <c r="C35" s="11"/>
      <c r="D35" s="10"/>
      <c r="E35" s="12"/>
    </row>
    <row r="36" spans="1:11" s="9" customFormat="1" ht="30" customHeight="1"/>
    <row r="37" spans="1:11" s="9" customFormat="1" ht="30" customHeight="1">
      <c r="A37" s="13"/>
      <c r="B37" s="13"/>
      <c r="C37" s="24"/>
      <c r="D37" s="13"/>
      <c r="E37" s="13"/>
    </row>
    <row r="38" spans="1:11" s="9" customFormat="1" ht="30" customHeight="1">
      <c r="A38" s="13"/>
      <c r="B38" s="13"/>
      <c r="C38" s="24"/>
      <c r="D38" s="13"/>
      <c r="E38" s="13"/>
    </row>
    <row r="39" spans="1:11" s="9" customFormat="1" ht="30" customHeight="1"/>
    <row r="40" spans="1:11" s="9" customFormat="1" ht="30" customHeight="1">
      <c r="A40" s="13"/>
      <c r="B40" s="13"/>
      <c r="C40" s="24"/>
      <c r="D40" s="13"/>
      <c r="E40" s="13"/>
    </row>
    <row r="41" spans="1:11" s="9" customFormat="1" ht="30" customHeight="1">
      <c r="A41" s="13"/>
      <c r="B41" s="13"/>
      <c r="C41" s="13"/>
      <c r="D41" s="13"/>
      <c r="E41" s="13"/>
    </row>
    <row r="42" spans="1:11" s="9" customFormat="1" ht="30" customHeight="1">
      <c r="A42" s="13"/>
      <c r="B42" s="13"/>
      <c r="C42" s="13"/>
      <c r="D42" s="13"/>
      <c r="E42" s="13"/>
    </row>
    <row r="43" spans="1:11" s="9" customFormat="1" ht="30" customHeight="1">
      <c r="A43" s="24"/>
      <c r="B43" s="24"/>
      <c r="C43" s="24"/>
      <c r="D43" s="24"/>
      <c r="E43" s="13"/>
    </row>
    <row r="44" spans="1:11" ht="30" customHeight="1">
      <c r="A44" s="28"/>
      <c r="B44" s="28"/>
      <c r="C44" s="28"/>
      <c r="D44" s="28"/>
      <c r="E44" s="19"/>
    </row>
    <row r="45" spans="1:11" ht="30" customHeight="1">
      <c r="A45" s="28"/>
      <c r="B45" s="28"/>
      <c r="C45" s="28"/>
      <c r="D45" s="28"/>
      <c r="E45" s="19"/>
    </row>
    <row r="46" spans="1:11" ht="30" customHeight="1">
      <c r="A46" s="28"/>
      <c r="B46" s="28"/>
      <c r="C46" s="28"/>
      <c r="D46" s="28"/>
      <c r="E46" s="19"/>
    </row>
    <row r="47" spans="1:11" ht="30" customHeight="1">
      <c r="A47" s="28"/>
      <c r="B47" s="28"/>
      <c r="C47" s="28"/>
      <c r="D47" s="28"/>
      <c r="E47" s="19"/>
    </row>
    <row r="48" spans="1:11" ht="30" customHeight="1">
      <c r="A48" s="28"/>
      <c r="B48" s="28"/>
      <c r="C48" s="28"/>
      <c r="D48" s="28"/>
      <c r="E48" s="19"/>
    </row>
    <row r="49" spans="1:5" ht="30" customHeight="1">
      <c r="A49" s="19"/>
      <c r="B49" s="19"/>
      <c r="C49" s="19"/>
      <c r="D49" s="19"/>
      <c r="E49" s="19"/>
    </row>
    <row r="50" spans="1:5" ht="30" customHeight="1">
      <c r="A50" s="19"/>
      <c r="B50" s="19"/>
      <c r="C50" s="29"/>
      <c r="D50" s="19"/>
      <c r="E50" s="19"/>
    </row>
    <row r="51" spans="1:5" ht="30" customHeight="1">
      <c r="A51" s="19"/>
      <c r="B51" s="19"/>
      <c r="C51" s="19"/>
      <c r="D51" s="19"/>
      <c r="E51" s="19"/>
    </row>
    <row r="52" spans="1:5" ht="30" customHeight="1">
      <c r="A52" s="19"/>
      <c r="B52" s="19"/>
      <c r="C52" s="19"/>
      <c r="D52" s="19"/>
      <c r="E52" s="19"/>
    </row>
    <row r="53" spans="1:5" ht="30" customHeight="1">
      <c r="A53" s="19"/>
      <c r="B53" s="19"/>
      <c r="C53" s="19"/>
      <c r="D53" s="19"/>
      <c r="E53" s="19"/>
    </row>
    <row r="54" spans="1:5" ht="30" customHeight="1">
      <c r="A54" s="19"/>
      <c r="B54" s="19"/>
      <c r="C54" s="19"/>
      <c r="D54" s="19"/>
      <c r="E54" s="19"/>
    </row>
    <row r="55" spans="1:5" ht="30" customHeight="1">
      <c r="A55" s="19"/>
      <c r="B55" s="19"/>
      <c r="C55" s="19"/>
      <c r="D55" s="19"/>
      <c r="E55" s="19"/>
    </row>
    <row r="56" spans="1:5" ht="30" customHeight="1">
      <c r="A56" s="19"/>
      <c r="B56" s="19"/>
      <c r="C56" s="19"/>
      <c r="D56" s="19"/>
      <c r="E56" s="19"/>
    </row>
    <row r="57" spans="1:5" ht="30" customHeight="1">
      <c r="A57" s="19"/>
      <c r="B57" s="19"/>
      <c r="C57" s="19"/>
      <c r="D57" s="19"/>
      <c r="E57" s="19"/>
    </row>
    <row r="58" spans="1:5" ht="30" customHeight="1">
      <c r="A58" s="19"/>
      <c r="B58" s="19"/>
      <c r="C58" s="19"/>
      <c r="D58" s="19"/>
      <c r="E58" s="19"/>
    </row>
    <row r="59" spans="1:5" ht="30" customHeight="1">
      <c r="A59" s="19"/>
      <c r="B59" s="19"/>
      <c r="C59" s="19"/>
      <c r="D59" s="19"/>
      <c r="E59" s="19"/>
    </row>
    <row r="60" spans="1:5" ht="30" customHeight="1">
      <c r="A60" s="19"/>
      <c r="B60" s="19"/>
      <c r="C60" s="19"/>
      <c r="D60" s="19"/>
      <c r="E60" s="19"/>
    </row>
    <row r="61" spans="1:5" ht="30" customHeight="1">
      <c r="A61" s="19"/>
      <c r="B61" s="19"/>
      <c r="C61" s="19"/>
      <c r="D61" s="19"/>
      <c r="E61" s="19"/>
    </row>
    <row r="62" spans="1:5" ht="30" customHeight="1">
      <c r="A62" s="19"/>
      <c r="B62" s="19"/>
      <c r="C62" s="19"/>
      <c r="D62" s="19"/>
      <c r="E62" s="19"/>
    </row>
    <row r="63" spans="1:5" ht="30" customHeight="1">
      <c r="A63" s="19"/>
      <c r="B63" s="19"/>
      <c r="C63" s="19"/>
      <c r="D63" s="19"/>
      <c r="E63" s="19"/>
    </row>
    <row r="64" spans="1:5" ht="30" customHeight="1">
      <c r="A64" s="19"/>
      <c r="B64" s="19"/>
      <c r="C64" s="19"/>
      <c r="D64" s="19"/>
      <c r="E64" s="19"/>
    </row>
    <row r="65" spans="1:5" ht="30" customHeight="1">
      <c r="A65" s="19"/>
      <c r="B65" s="19"/>
      <c r="C65" s="19"/>
      <c r="D65" s="19"/>
      <c r="E65" s="19"/>
    </row>
    <row r="66" spans="1:5" ht="30" customHeight="1">
      <c r="A66" s="19"/>
      <c r="B66" s="19"/>
      <c r="C66" s="19"/>
      <c r="D66" s="19"/>
      <c r="E66" s="19"/>
    </row>
    <row r="67" spans="1:5" ht="30" customHeight="1">
      <c r="A67" s="19"/>
      <c r="B67" s="19"/>
      <c r="C67" s="19"/>
      <c r="D67" s="19"/>
      <c r="E67" s="19"/>
    </row>
    <row r="68" spans="1:5" ht="30" customHeight="1">
      <c r="A68" s="19"/>
      <c r="B68" s="19"/>
      <c r="C68" s="19"/>
      <c r="D68" s="19"/>
      <c r="E68" s="19"/>
    </row>
    <row r="69" spans="1:5" ht="30" customHeight="1">
      <c r="A69" s="19"/>
      <c r="B69" s="19"/>
      <c r="C69" s="19"/>
      <c r="D69" s="19"/>
      <c r="E69" s="19"/>
    </row>
    <row r="70" spans="1:5" ht="30" customHeight="1">
      <c r="A70" s="19"/>
      <c r="B70" s="19"/>
      <c r="C70" s="19"/>
      <c r="D70" s="19"/>
      <c r="E70" s="19"/>
    </row>
    <row r="71" spans="1:5" ht="30" customHeight="1">
      <c r="A71" s="19"/>
      <c r="B71" s="19"/>
      <c r="C71" s="19"/>
      <c r="D71" s="19"/>
      <c r="E71" s="19"/>
    </row>
    <row r="72" spans="1:5" ht="30" customHeight="1">
      <c r="A72" s="19"/>
      <c r="B72" s="19"/>
      <c r="C72" s="19"/>
      <c r="D72" s="19"/>
      <c r="E72" s="19"/>
    </row>
    <row r="73" spans="1:5" ht="30" customHeight="1">
      <c r="A73" s="19"/>
      <c r="B73" s="19"/>
      <c r="C73" s="19"/>
      <c r="D73" s="19"/>
      <c r="E73" s="19"/>
    </row>
    <row r="74" spans="1:5" ht="30" customHeight="1">
      <c r="A74" s="19"/>
      <c r="B74" s="19"/>
      <c r="C74" s="19"/>
      <c r="D74" s="19"/>
      <c r="E74" s="19"/>
    </row>
    <row r="75" spans="1:5" ht="30" customHeight="1">
      <c r="A75" s="19"/>
      <c r="B75" s="19"/>
      <c r="C75" s="19"/>
      <c r="D75" s="19"/>
      <c r="E75" s="19"/>
    </row>
    <row r="76" spans="1:5" ht="30" customHeight="1">
      <c r="A76" s="19"/>
      <c r="B76" s="19"/>
      <c r="C76" s="19"/>
      <c r="D76" s="19"/>
      <c r="E76" s="19"/>
    </row>
    <row r="77" spans="1:5" ht="30" customHeight="1">
      <c r="A77" s="19"/>
      <c r="B77" s="19"/>
      <c r="C77" s="19"/>
      <c r="D77" s="19"/>
      <c r="E77" s="19"/>
    </row>
    <row r="78" spans="1:5" ht="30" customHeight="1">
      <c r="A78" s="19"/>
      <c r="B78" s="19"/>
      <c r="C78" s="19"/>
      <c r="D78" s="19"/>
      <c r="E78" s="19"/>
    </row>
    <row r="79" spans="1:5" ht="30" customHeight="1">
      <c r="A79" s="19"/>
      <c r="B79" s="19"/>
      <c r="C79" s="19"/>
      <c r="D79" s="19"/>
      <c r="E79" s="19"/>
    </row>
    <row r="80" spans="1:5" ht="30" customHeight="1">
      <c r="A80" s="19"/>
      <c r="B80" s="19"/>
      <c r="C80" s="19"/>
      <c r="D80" s="19"/>
      <c r="E80" s="19"/>
    </row>
    <row r="81" spans="1:5" ht="30" customHeight="1">
      <c r="A81" s="19"/>
      <c r="B81" s="19"/>
      <c r="C81" s="19"/>
      <c r="D81" s="19"/>
      <c r="E81" s="19"/>
    </row>
    <row r="82" spans="1:5" ht="30" customHeight="1">
      <c r="A82" s="19"/>
      <c r="B82" s="19"/>
      <c r="C82" s="19"/>
      <c r="D82" s="19"/>
      <c r="E82" s="19"/>
    </row>
    <row r="83" spans="1:5" ht="30" customHeight="1">
      <c r="A83" s="19"/>
      <c r="B83" s="19"/>
      <c r="C83" s="19"/>
      <c r="D83" s="19"/>
      <c r="E83" s="19"/>
    </row>
    <row r="84" spans="1:5" ht="30" customHeight="1">
      <c r="A84" s="19"/>
      <c r="B84" s="19"/>
      <c r="C84" s="19"/>
      <c r="D84" s="19"/>
      <c r="E84" s="19"/>
    </row>
    <row r="85" spans="1:5" ht="30" customHeight="1">
      <c r="A85" s="19"/>
      <c r="B85" s="19"/>
      <c r="C85" s="19"/>
      <c r="D85" s="19"/>
      <c r="E85" s="19"/>
    </row>
    <row r="86" spans="1:5" ht="30" customHeight="1">
      <c r="A86" s="19"/>
      <c r="B86" s="19"/>
      <c r="C86" s="19"/>
      <c r="D86" s="19"/>
      <c r="E86" s="19"/>
    </row>
    <row r="87" spans="1:5" ht="30" customHeight="1">
      <c r="A87" s="19"/>
      <c r="B87" s="19"/>
      <c r="C87" s="19"/>
      <c r="D87" s="19"/>
      <c r="E87" s="19"/>
    </row>
    <row r="88" spans="1:5" ht="30" customHeight="1">
      <c r="A88" s="19"/>
      <c r="B88" s="19"/>
      <c r="C88" s="19"/>
      <c r="D88" s="19"/>
      <c r="E88" s="19"/>
    </row>
    <row r="89" spans="1:5" ht="30" customHeight="1">
      <c r="A89" s="19"/>
      <c r="B89" s="19"/>
      <c r="C89" s="19"/>
      <c r="D89" s="19"/>
      <c r="E89" s="19"/>
    </row>
    <row r="90" spans="1:5" ht="30" customHeight="1">
      <c r="A90" s="19"/>
      <c r="B90" s="19"/>
      <c r="C90" s="19"/>
      <c r="D90" s="19"/>
      <c r="E90" s="19"/>
    </row>
    <row r="91" spans="1:5" ht="30" customHeight="1">
      <c r="A91" s="19"/>
      <c r="B91" s="19"/>
      <c r="C91" s="19"/>
      <c r="D91" s="19"/>
      <c r="E91" s="19"/>
    </row>
    <row r="92" spans="1:5" ht="30" customHeight="1">
      <c r="A92" s="19"/>
      <c r="B92" s="19"/>
      <c r="C92" s="19"/>
      <c r="D92" s="19"/>
      <c r="E92" s="19"/>
    </row>
    <row r="93" spans="1:5" ht="30" customHeight="1">
      <c r="A93" s="19"/>
      <c r="B93" s="19"/>
      <c r="C93" s="19"/>
      <c r="D93" s="19"/>
      <c r="E93" s="19"/>
    </row>
    <row r="94" spans="1:5" ht="30" customHeight="1">
      <c r="A94" s="19"/>
      <c r="B94" s="19"/>
      <c r="C94" s="19"/>
      <c r="D94" s="19"/>
      <c r="E94" s="19"/>
    </row>
    <row r="95" spans="1:5" ht="30" customHeight="1">
      <c r="A95" s="19"/>
      <c r="B95" s="19"/>
      <c r="C95" s="19"/>
      <c r="D95" s="19"/>
      <c r="E95" s="19"/>
    </row>
    <row r="96" spans="1:5" ht="30" customHeight="1">
      <c r="A96" s="19"/>
      <c r="B96" s="19"/>
      <c r="C96" s="19"/>
      <c r="D96" s="19"/>
      <c r="E96" s="19"/>
    </row>
    <row r="97" spans="1:5" ht="30" customHeight="1">
      <c r="A97" s="19"/>
      <c r="B97" s="19"/>
      <c r="C97" s="19"/>
      <c r="D97" s="19"/>
      <c r="E97" s="19"/>
    </row>
    <row r="98" spans="1:5" ht="30" customHeight="1">
      <c r="A98" s="19"/>
      <c r="B98" s="19"/>
      <c r="C98" s="19"/>
      <c r="D98" s="19"/>
      <c r="E98" s="19"/>
    </row>
    <row r="99" spans="1:5" ht="30" customHeight="1">
      <c r="A99" s="19"/>
      <c r="B99" s="19"/>
      <c r="C99" s="19"/>
      <c r="D99" s="19"/>
      <c r="E99" s="19"/>
    </row>
    <row r="100" spans="1:5" ht="30" customHeight="1">
      <c r="A100" s="19"/>
      <c r="B100" s="19"/>
      <c r="C100" s="19"/>
      <c r="D100" s="19"/>
      <c r="E100" s="19"/>
    </row>
    <row r="101" spans="1:5" ht="30" customHeight="1">
      <c r="A101" s="19"/>
      <c r="B101" s="19"/>
      <c r="C101" s="19"/>
      <c r="D101" s="19"/>
      <c r="E101" s="19"/>
    </row>
    <row r="102" spans="1:5" ht="30" customHeight="1">
      <c r="A102" s="19"/>
      <c r="B102" s="19"/>
      <c r="C102" s="19"/>
      <c r="D102" s="19"/>
      <c r="E102" s="19"/>
    </row>
  </sheetData>
  <mergeCells count="2">
    <mergeCell ref="A34:K34"/>
    <mergeCell ref="C12:I23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5" orientation="portrait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143"/>
  <sheetViews>
    <sheetView rightToLeft="1" view="pageBreakPreview" topLeftCell="E1" zoomScale="90" zoomScaleNormal="100" zoomScaleSheetLayoutView="90" workbookViewId="0">
      <selection activeCell="C21" sqref="C21:H21"/>
    </sheetView>
  </sheetViews>
  <sheetFormatPr baseColWidth="10" defaultRowHeight="30" customHeight="1"/>
  <cols>
    <col min="1" max="1" width="13.140625" style="30" customWidth="1"/>
    <col min="2" max="2" width="13.85546875" style="30" customWidth="1"/>
    <col min="3" max="7" width="12.7109375" style="30" customWidth="1"/>
    <col min="8" max="8" width="20.7109375" style="30" customWidth="1"/>
    <col min="9" max="9" width="25.7109375" style="206" customWidth="1"/>
    <col min="10" max="16384" width="11.42578125" style="30"/>
  </cols>
  <sheetData>
    <row r="1" spans="1:9" ht="18.75" customHeight="1"/>
    <row r="2" spans="1:9" ht="18.75" customHeight="1" thickBot="1"/>
    <row r="3" spans="1:9" ht="45" customHeight="1" thickTop="1" thickBot="1">
      <c r="A3" s="805" t="s">
        <v>1</v>
      </c>
      <c r="B3" s="806"/>
      <c r="C3" s="806"/>
      <c r="D3" s="806"/>
      <c r="E3" s="806"/>
      <c r="F3" s="806"/>
      <c r="G3" s="806"/>
      <c r="H3" s="806"/>
      <c r="I3" s="807"/>
    </row>
    <row r="4" spans="1:9" ht="18.75" customHeight="1" thickTop="1" thickBot="1">
      <c r="A4" s="425"/>
      <c r="B4" s="425"/>
      <c r="C4" s="425"/>
      <c r="D4" s="425"/>
      <c r="E4" s="425"/>
      <c r="F4" s="425"/>
      <c r="G4" s="425"/>
      <c r="H4" s="425"/>
      <c r="I4" s="425"/>
    </row>
    <row r="5" spans="1:9" ht="42" customHeight="1" thickTop="1" thickBot="1">
      <c r="A5" s="805" t="s">
        <v>237</v>
      </c>
      <c r="B5" s="806"/>
      <c r="C5" s="806"/>
      <c r="D5" s="806"/>
      <c r="E5" s="806"/>
      <c r="F5" s="806"/>
      <c r="G5" s="806"/>
      <c r="H5" s="806"/>
      <c r="I5" s="807"/>
    </row>
    <row r="6" spans="1:9" s="72" customFormat="1" ht="18" customHeight="1" thickTop="1" thickBot="1">
      <c r="I6" s="212"/>
    </row>
    <row r="7" spans="1:9" s="33" customFormat="1" ht="47.25" customHeight="1" thickBot="1">
      <c r="A7" s="32" t="s">
        <v>2</v>
      </c>
      <c r="B7" s="838" t="s">
        <v>305</v>
      </c>
      <c r="C7" s="839"/>
      <c r="D7" s="839"/>
      <c r="E7" s="839"/>
      <c r="F7" s="839"/>
      <c r="G7" s="839"/>
      <c r="H7" s="840"/>
      <c r="I7" s="207" t="s">
        <v>68</v>
      </c>
    </row>
    <row r="8" spans="1:9" s="106" customFormat="1" ht="39.950000000000003" customHeight="1">
      <c r="A8" s="844" t="s">
        <v>201</v>
      </c>
      <c r="B8" s="423"/>
      <c r="C8" s="827" t="s">
        <v>212</v>
      </c>
      <c r="D8" s="827"/>
      <c r="E8" s="827"/>
      <c r="F8" s="827"/>
      <c r="G8" s="827"/>
      <c r="H8" s="827"/>
      <c r="I8" s="424"/>
    </row>
    <row r="9" spans="1:9" s="31" customFormat="1" ht="39.950000000000003" customHeight="1">
      <c r="A9" s="845"/>
      <c r="B9" s="414" t="s">
        <v>233</v>
      </c>
      <c r="C9" s="847" t="s">
        <v>232</v>
      </c>
      <c r="D9" s="847"/>
      <c r="E9" s="847"/>
      <c r="F9" s="847"/>
      <c r="G9" s="847"/>
      <c r="H9" s="847"/>
      <c r="I9" s="233">
        <f>الفهرس!D6</f>
        <v>0</v>
      </c>
    </row>
    <row r="10" spans="1:9" s="31" customFormat="1" ht="39.950000000000003" customHeight="1">
      <c r="A10" s="845"/>
      <c r="B10" s="414" t="s">
        <v>234</v>
      </c>
      <c r="C10" s="847" t="s">
        <v>184</v>
      </c>
      <c r="D10" s="847"/>
      <c r="E10" s="847"/>
      <c r="F10" s="847"/>
      <c r="G10" s="847"/>
      <c r="H10" s="847"/>
      <c r="I10" s="233">
        <f>الفهرس!D7</f>
        <v>0</v>
      </c>
    </row>
    <row r="11" spans="1:9" s="31" customFormat="1" ht="39.950000000000003" customHeight="1" thickBot="1">
      <c r="A11" s="845"/>
      <c r="B11" s="415" t="s">
        <v>235</v>
      </c>
      <c r="C11" s="847" t="s">
        <v>184</v>
      </c>
      <c r="D11" s="847"/>
      <c r="E11" s="847"/>
      <c r="F11" s="847"/>
      <c r="G11" s="847"/>
      <c r="H11" s="847"/>
      <c r="I11" s="233">
        <f>الفهرس!D8</f>
        <v>0</v>
      </c>
    </row>
    <row r="12" spans="1:9" s="31" customFormat="1" ht="39.950000000000003" customHeight="1" thickBot="1">
      <c r="A12" s="846"/>
      <c r="B12" s="415" t="s">
        <v>242</v>
      </c>
      <c r="C12" s="848" t="s">
        <v>482</v>
      </c>
      <c r="D12" s="848"/>
      <c r="E12" s="848"/>
      <c r="F12" s="848"/>
      <c r="G12" s="848"/>
      <c r="H12" s="848"/>
      <c r="I12" s="233">
        <f>الفهرس!D9</f>
        <v>0</v>
      </c>
    </row>
    <row r="13" spans="1:9" s="33" customFormat="1" ht="39.950000000000003" customHeight="1" thickBot="1">
      <c r="A13" s="288"/>
      <c r="B13" s="289"/>
      <c r="C13" s="798" t="s">
        <v>297</v>
      </c>
      <c r="D13" s="799"/>
      <c r="E13" s="799"/>
      <c r="F13" s="799"/>
      <c r="G13" s="799"/>
      <c r="H13" s="800"/>
      <c r="I13" s="285">
        <f>SUM(I9:I12)</f>
        <v>0</v>
      </c>
    </row>
    <row r="14" spans="1:9" s="106" customFormat="1" ht="39.950000000000003" customHeight="1" thickBot="1">
      <c r="A14" s="286" t="s">
        <v>202</v>
      </c>
      <c r="B14" s="416" t="s">
        <v>236</v>
      </c>
      <c r="C14" s="828" t="s">
        <v>72</v>
      </c>
      <c r="D14" s="828"/>
      <c r="E14" s="828"/>
      <c r="F14" s="828"/>
      <c r="G14" s="828"/>
      <c r="H14" s="829"/>
      <c r="I14" s="208">
        <f>الفهرس!D11</f>
        <v>0</v>
      </c>
    </row>
    <row r="15" spans="1:9" s="35" customFormat="1" ht="39.950000000000003" customHeight="1" thickBot="1">
      <c r="A15" s="288"/>
      <c r="B15" s="289"/>
      <c r="C15" s="799" t="s">
        <v>298</v>
      </c>
      <c r="D15" s="799"/>
      <c r="E15" s="799"/>
      <c r="F15" s="799"/>
      <c r="G15" s="799"/>
      <c r="H15" s="800"/>
      <c r="I15" s="217">
        <f>+I14</f>
        <v>0</v>
      </c>
    </row>
    <row r="16" spans="1:9" s="33" customFormat="1" ht="39.950000000000003" customHeight="1" thickBot="1">
      <c r="A16" s="286" t="s">
        <v>203</v>
      </c>
      <c r="B16" s="416" t="s">
        <v>236</v>
      </c>
      <c r="C16" s="828" t="s">
        <v>99</v>
      </c>
      <c r="D16" s="828"/>
      <c r="E16" s="828"/>
      <c r="F16" s="828"/>
      <c r="G16" s="828"/>
      <c r="H16" s="829"/>
      <c r="I16" s="209">
        <f>الفهرس!D12</f>
        <v>0</v>
      </c>
    </row>
    <row r="17" spans="1:9" s="33" customFormat="1" ht="39.950000000000003" customHeight="1" thickBot="1">
      <c r="A17" s="292"/>
      <c r="B17" s="293"/>
      <c r="C17" s="799" t="s">
        <v>299</v>
      </c>
      <c r="D17" s="799"/>
      <c r="E17" s="799"/>
      <c r="F17" s="799"/>
      <c r="G17" s="799"/>
      <c r="H17" s="800"/>
      <c r="I17" s="232">
        <f>+I16</f>
        <v>0</v>
      </c>
    </row>
    <row r="18" spans="1:9" s="33" customFormat="1" ht="39.950000000000003" customHeight="1" thickBot="1">
      <c r="A18" s="286" t="s">
        <v>204</v>
      </c>
      <c r="B18" s="287" t="s">
        <v>236</v>
      </c>
      <c r="C18" s="828" t="s">
        <v>5</v>
      </c>
      <c r="D18" s="828"/>
      <c r="E18" s="828"/>
      <c r="F18" s="828"/>
      <c r="G18" s="828"/>
      <c r="H18" s="829"/>
      <c r="I18" s="232">
        <f>الفهرس!D13</f>
        <v>0</v>
      </c>
    </row>
    <row r="19" spans="1:9" s="33" customFormat="1" ht="39.950000000000003" customHeight="1" thickBot="1">
      <c r="A19" s="292"/>
      <c r="B19" s="293"/>
      <c r="C19" s="799" t="s">
        <v>300</v>
      </c>
      <c r="D19" s="799"/>
      <c r="E19" s="799"/>
      <c r="F19" s="799"/>
      <c r="G19" s="799"/>
      <c r="H19" s="800"/>
      <c r="I19" s="232">
        <f>+I18</f>
        <v>0</v>
      </c>
    </row>
    <row r="20" spans="1:9" s="33" customFormat="1" ht="39.950000000000003" customHeight="1" thickBot="1">
      <c r="A20" s="286" t="s">
        <v>205</v>
      </c>
      <c r="B20" s="287" t="s">
        <v>236</v>
      </c>
      <c r="C20" s="828" t="s">
        <v>100</v>
      </c>
      <c r="D20" s="828"/>
      <c r="E20" s="828"/>
      <c r="F20" s="828"/>
      <c r="G20" s="828"/>
      <c r="H20" s="829"/>
      <c r="I20" s="232">
        <f>الفهرس!D14</f>
        <v>0</v>
      </c>
    </row>
    <row r="21" spans="1:9" s="33" customFormat="1" ht="39.950000000000003" customHeight="1" thickBot="1">
      <c r="A21" s="292"/>
      <c r="B21" s="293"/>
      <c r="C21" s="799" t="s">
        <v>301</v>
      </c>
      <c r="D21" s="799"/>
      <c r="E21" s="799"/>
      <c r="F21" s="799"/>
      <c r="G21" s="799"/>
      <c r="H21" s="800"/>
      <c r="I21" s="232">
        <f>+I20</f>
        <v>0</v>
      </c>
    </row>
    <row r="22" spans="1:9" s="33" customFormat="1" ht="39.950000000000003" customHeight="1" thickBot="1">
      <c r="A22" s="286" t="s">
        <v>206</v>
      </c>
      <c r="B22" s="287" t="s">
        <v>236</v>
      </c>
      <c r="C22" s="842" t="s">
        <v>295</v>
      </c>
      <c r="D22" s="842"/>
      <c r="E22" s="842"/>
      <c r="F22" s="842"/>
      <c r="G22" s="842"/>
      <c r="H22" s="843"/>
      <c r="I22" s="232">
        <f>الفهرس!D15</f>
        <v>0</v>
      </c>
    </row>
    <row r="23" spans="1:9" s="33" customFormat="1" ht="39.950000000000003" customHeight="1" thickBot="1">
      <c r="A23" s="292"/>
      <c r="B23" s="293"/>
      <c r="C23" s="799" t="s">
        <v>302</v>
      </c>
      <c r="D23" s="799"/>
      <c r="E23" s="799"/>
      <c r="F23" s="799"/>
      <c r="G23" s="799"/>
      <c r="H23" s="800"/>
      <c r="I23" s="232">
        <f>+I22</f>
        <v>0</v>
      </c>
    </row>
    <row r="24" spans="1:9" s="31" customFormat="1" ht="34.5" customHeight="1">
      <c r="A24" s="835" t="s">
        <v>207</v>
      </c>
      <c r="B24" s="423"/>
      <c r="C24" s="827" t="s">
        <v>4</v>
      </c>
      <c r="D24" s="827"/>
      <c r="E24" s="827"/>
      <c r="F24" s="827"/>
      <c r="G24" s="827"/>
      <c r="H24" s="827"/>
      <c r="I24" s="424"/>
    </row>
    <row r="25" spans="1:9" s="14" customFormat="1" ht="39.950000000000003" customHeight="1">
      <c r="A25" s="836"/>
      <c r="B25" s="204" t="s">
        <v>233</v>
      </c>
      <c r="C25" s="830" t="str">
        <f>الفهرس!C16</f>
        <v>مساهمات عائلات التلاميذ</v>
      </c>
      <c r="D25" s="830"/>
      <c r="E25" s="830"/>
      <c r="F25" s="830"/>
      <c r="G25" s="830"/>
      <c r="H25" s="830"/>
      <c r="I25" s="233">
        <f>الفهرس!D16</f>
        <v>0</v>
      </c>
    </row>
    <row r="26" spans="1:9" s="14" customFormat="1" ht="39.950000000000003" customHeight="1">
      <c r="A26" s="836"/>
      <c r="B26" s="204" t="s">
        <v>234</v>
      </c>
      <c r="C26" s="830" t="str">
        <f>الفهرس!C17</f>
        <v>إيرادات ناتجة عن إطعام مستخدمي قطاع التربية</v>
      </c>
      <c r="D26" s="830"/>
      <c r="E26" s="830"/>
      <c r="F26" s="830"/>
      <c r="G26" s="830"/>
      <c r="H26" s="830"/>
      <c r="I26" s="233">
        <f>الفهرس!D17</f>
        <v>0</v>
      </c>
    </row>
    <row r="27" spans="1:9" s="14" customFormat="1" ht="39.950000000000003" customHeight="1" thickBot="1">
      <c r="A27" s="837"/>
      <c r="B27" s="205" t="s">
        <v>235</v>
      </c>
      <c r="C27" s="841" t="str">
        <f>الفهرس!C18</f>
        <v>إيرادات ناتجة عن إطعام تلاميذ مؤسسات أخرى، المدعوين وآخرون</v>
      </c>
      <c r="D27" s="841"/>
      <c r="E27" s="841"/>
      <c r="F27" s="841"/>
      <c r="G27" s="841"/>
      <c r="H27" s="841"/>
      <c r="I27" s="234">
        <f>الفهرس!D18</f>
        <v>0</v>
      </c>
    </row>
    <row r="28" spans="1:9" s="35" customFormat="1" ht="39.950000000000003" customHeight="1" thickBot="1">
      <c r="A28" s="294"/>
      <c r="B28" s="295"/>
      <c r="C28" s="804" t="s">
        <v>303</v>
      </c>
      <c r="D28" s="804"/>
      <c r="E28" s="804"/>
      <c r="F28" s="804"/>
      <c r="G28" s="804"/>
      <c r="H28" s="832"/>
      <c r="I28" s="235">
        <f>SUM(I25:I27)</f>
        <v>0</v>
      </c>
    </row>
    <row r="29" spans="1:9" s="33" customFormat="1" ht="39.950000000000003" customHeight="1" thickBot="1">
      <c r="A29" s="286" t="s">
        <v>208</v>
      </c>
      <c r="B29" s="287"/>
      <c r="C29" s="831" t="str">
        <f>الفهرس!C20</f>
        <v>الإعانة الخاصة بالنشاط التربوي الإستثنائي</v>
      </c>
      <c r="D29" s="831"/>
      <c r="E29" s="831"/>
      <c r="F29" s="831"/>
      <c r="G29" s="831"/>
      <c r="H29" s="831"/>
      <c r="I29" s="209">
        <f>الفهرس!D20</f>
        <v>0</v>
      </c>
    </row>
    <row r="30" spans="1:9" s="33" customFormat="1" ht="39.950000000000003" customHeight="1" thickBot="1">
      <c r="A30" s="290"/>
      <c r="B30" s="291"/>
      <c r="C30" s="833" t="s">
        <v>304</v>
      </c>
      <c r="D30" s="833"/>
      <c r="E30" s="833"/>
      <c r="F30" s="833"/>
      <c r="G30" s="833"/>
      <c r="H30" s="834"/>
      <c r="I30" s="209">
        <f>SUM(I29)</f>
        <v>0</v>
      </c>
    </row>
    <row r="31" spans="1:9" s="14" customFormat="1" ht="10.5" customHeight="1">
      <c r="I31" s="236"/>
    </row>
    <row r="32" spans="1:9" s="107" customFormat="1" ht="21.75" customHeight="1">
      <c r="A32" s="822" t="s">
        <v>47</v>
      </c>
      <c r="B32" s="822"/>
      <c r="C32" s="822"/>
      <c r="D32" s="822"/>
      <c r="E32" s="822"/>
      <c r="F32" s="822"/>
      <c r="G32" s="822"/>
      <c r="H32" s="822"/>
      <c r="I32" s="822"/>
    </row>
    <row r="33" spans="1:13" s="14" customFormat="1" ht="30" customHeight="1">
      <c r="I33" s="236"/>
    </row>
    <row r="34" spans="1:13" s="72" customFormat="1" ht="30" customHeight="1">
      <c r="I34" s="212"/>
    </row>
    <row r="35" spans="1:13" s="72" customFormat="1" ht="30" customHeight="1">
      <c r="A35" s="74"/>
      <c r="B35" s="74"/>
      <c r="C35" s="108"/>
      <c r="D35" s="108"/>
      <c r="E35" s="108"/>
      <c r="F35" s="108"/>
      <c r="G35" s="108"/>
      <c r="H35" s="76"/>
      <c r="I35" s="227"/>
      <c r="J35" s="77"/>
      <c r="K35" s="77"/>
      <c r="L35" s="77"/>
    </row>
    <row r="36" spans="1:13" s="72" customFormat="1" ht="30" customHeight="1">
      <c r="A36" s="270"/>
      <c r="B36" s="270"/>
      <c r="C36" s="109"/>
      <c r="D36" s="109"/>
      <c r="E36" s="109"/>
      <c r="F36" s="109"/>
      <c r="G36" s="109"/>
      <c r="H36" s="76"/>
      <c r="I36" s="227"/>
      <c r="J36" s="77"/>
      <c r="K36" s="77"/>
      <c r="L36" s="77"/>
    </row>
    <row r="37" spans="1:13" s="72" customFormat="1" ht="30" customHeight="1">
      <c r="A37" s="270"/>
      <c r="B37" s="270"/>
      <c r="C37" s="79"/>
      <c r="D37" s="79"/>
      <c r="E37" s="79"/>
      <c r="F37" s="79"/>
      <c r="G37" s="79"/>
      <c r="H37" s="76"/>
      <c r="I37" s="227"/>
      <c r="J37" s="77"/>
      <c r="K37" s="77"/>
      <c r="L37" s="77"/>
    </row>
    <row r="38" spans="1:13" s="72" customFormat="1" ht="30" customHeight="1">
      <c r="A38" s="271"/>
      <c r="B38" s="271"/>
      <c r="C38" s="75"/>
      <c r="D38" s="75"/>
      <c r="E38" s="75"/>
      <c r="F38" s="75"/>
      <c r="G38" s="75"/>
      <c r="H38" s="77"/>
      <c r="I38" s="213"/>
      <c r="J38" s="77"/>
      <c r="K38" s="77"/>
      <c r="L38" s="77"/>
    </row>
    <row r="39" spans="1:13" s="72" customFormat="1" ht="30" customHeight="1">
      <c r="A39" s="271"/>
      <c r="B39" s="271"/>
      <c r="C39" s="75"/>
      <c r="D39" s="75"/>
      <c r="E39" s="75"/>
      <c r="F39" s="75"/>
      <c r="G39" s="75"/>
      <c r="H39" s="77"/>
      <c r="I39" s="213"/>
    </row>
    <row r="40" spans="1:13" s="72" customFormat="1" ht="30" customHeight="1">
      <c r="A40" s="77"/>
      <c r="B40" s="77"/>
      <c r="C40" s="75"/>
      <c r="D40" s="75"/>
      <c r="E40" s="75"/>
      <c r="F40" s="75"/>
      <c r="G40" s="75"/>
      <c r="H40" s="77"/>
      <c r="I40" s="213"/>
    </row>
    <row r="41" spans="1:13" s="72" customFormat="1" ht="30" customHeight="1">
      <c r="A41" s="271"/>
      <c r="B41" s="271"/>
      <c r="C41" s="103"/>
      <c r="D41" s="103"/>
      <c r="E41" s="103"/>
      <c r="F41" s="103"/>
      <c r="G41" s="103"/>
      <c r="H41" s="77"/>
      <c r="I41" s="213"/>
    </row>
    <row r="42" spans="1:13" s="72" customFormat="1" ht="30" customHeight="1">
      <c r="A42" s="271"/>
      <c r="B42" s="271"/>
      <c r="C42" s="103"/>
      <c r="D42" s="103"/>
      <c r="E42" s="103"/>
      <c r="F42" s="103"/>
      <c r="G42" s="103"/>
      <c r="H42" s="77"/>
      <c r="I42" s="213"/>
    </row>
    <row r="43" spans="1:13" s="72" customFormat="1" ht="30" customHeight="1">
      <c r="A43" s="271"/>
      <c r="B43" s="271"/>
      <c r="C43" s="61"/>
      <c r="D43" s="61"/>
      <c r="E43" s="61"/>
      <c r="F43" s="61"/>
      <c r="G43" s="61"/>
      <c r="H43" s="77"/>
      <c r="I43" s="213"/>
    </row>
    <row r="44" spans="1:13" s="72" customFormat="1" ht="30" customHeight="1">
      <c r="A44" s="81"/>
      <c r="B44" s="81"/>
      <c r="C44" s="61"/>
      <c r="D44" s="61"/>
      <c r="E44" s="61"/>
      <c r="F44" s="61"/>
      <c r="G44" s="61"/>
      <c r="H44" s="82"/>
      <c r="I44" s="228"/>
    </row>
    <row r="45" spans="1:13" s="72" customFormat="1" ht="30" customHeight="1">
      <c r="A45" s="81"/>
      <c r="B45" s="81"/>
      <c r="C45" s="61"/>
      <c r="D45" s="61"/>
      <c r="E45" s="61"/>
      <c r="F45" s="61"/>
      <c r="G45" s="61"/>
      <c r="H45" s="82"/>
      <c r="I45" s="228"/>
    </row>
    <row r="46" spans="1:13" s="72" customFormat="1" ht="30" customHeight="1">
      <c r="A46" s="81"/>
      <c r="B46" s="81"/>
      <c r="C46" s="61"/>
      <c r="D46" s="61"/>
      <c r="E46" s="61"/>
      <c r="F46" s="61"/>
      <c r="G46" s="61"/>
      <c r="H46" s="82"/>
      <c r="I46" s="228"/>
    </row>
    <row r="47" spans="1:13" s="72" customFormat="1" ht="30" customHeight="1">
      <c r="A47" s="81"/>
      <c r="B47" s="81"/>
      <c r="C47" s="61"/>
      <c r="D47" s="61"/>
      <c r="E47" s="61"/>
      <c r="F47" s="61"/>
      <c r="G47" s="61"/>
      <c r="H47" s="82"/>
      <c r="I47" s="228"/>
      <c r="J47" s="77"/>
      <c r="K47" s="77"/>
      <c r="L47" s="77"/>
      <c r="M47" s="77"/>
    </row>
    <row r="48" spans="1:13" ht="30" customHeight="1">
      <c r="A48" s="81"/>
      <c r="B48" s="81"/>
      <c r="C48" s="59"/>
      <c r="D48" s="59"/>
      <c r="E48" s="59"/>
      <c r="F48" s="59"/>
      <c r="G48" s="59"/>
      <c r="H48" s="83"/>
      <c r="I48" s="229"/>
      <c r="J48" s="60"/>
      <c r="K48" s="60"/>
      <c r="L48" s="60"/>
      <c r="M48" s="60"/>
    </row>
    <row r="49" spans="1:13" ht="30" customHeight="1">
      <c r="A49" s="96"/>
      <c r="B49" s="96"/>
      <c r="C49" s="95"/>
      <c r="D49" s="95"/>
      <c r="E49" s="95"/>
      <c r="F49" s="95"/>
      <c r="G49" s="95"/>
      <c r="H49" s="83"/>
      <c r="I49" s="229"/>
      <c r="J49" s="60"/>
      <c r="K49" s="60"/>
      <c r="L49" s="60"/>
      <c r="M49" s="60"/>
    </row>
    <row r="50" spans="1:13" ht="30" customHeight="1">
      <c r="A50" s="270"/>
      <c r="B50" s="270"/>
      <c r="C50" s="95"/>
      <c r="D50" s="95"/>
      <c r="E50" s="95"/>
      <c r="F50" s="95"/>
      <c r="G50" s="95"/>
      <c r="H50" s="60"/>
      <c r="I50" s="214"/>
      <c r="J50" s="60"/>
      <c r="K50" s="60"/>
      <c r="L50" s="60"/>
      <c r="M50" s="60"/>
    </row>
    <row r="51" spans="1:13" ht="30" customHeight="1">
      <c r="A51" s="86"/>
      <c r="B51" s="86"/>
      <c r="C51" s="59"/>
      <c r="D51" s="59"/>
      <c r="E51" s="59"/>
      <c r="F51" s="59"/>
      <c r="G51" s="59"/>
      <c r="H51" s="60"/>
      <c r="I51" s="214"/>
      <c r="J51" s="60"/>
      <c r="K51" s="60"/>
      <c r="L51" s="60"/>
      <c r="M51" s="60"/>
    </row>
    <row r="52" spans="1:13" ht="30" customHeight="1">
      <c r="A52" s="58"/>
      <c r="B52" s="58"/>
      <c r="C52" s="59"/>
      <c r="D52" s="59"/>
      <c r="E52" s="59"/>
      <c r="F52" s="59"/>
      <c r="G52" s="59"/>
      <c r="H52" s="60"/>
      <c r="I52" s="214"/>
      <c r="J52" s="60"/>
      <c r="K52" s="60"/>
      <c r="L52" s="60"/>
      <c r="M52" s="60"/>
    </row>
    <row r="53" spans="1:13" ht="30" customHeight="1">
      <c r="A53" s="60"/>
      <c r="B53" s="60"/>
      <c r="C53" s="61"/>
      <c r="D53" s="61"/>
      <c r="E53" s="61"/>
      <c r="F53" s="61"/>
      <c r="G53" s="61"/>
      <c r="H53" s="60"/>
      <c r="I53" s="214"/>
      <c r="J53" s="60"/>
      <c r="K53" s="60"/>
      <c r="L53" s="60"/>
      <c r="M53" s="60"/>
    </row>
    <row r="54" spans="1:13" ht="30" customHeight="1">
      <c r="A54" s="60"/>
      <c r="B54" s="60"/>
      <c r="C54" s="60"/>
      <c r="D54" s="60"/>
      <c r="E54" s="60"/>
      <c r="F54" s="60"/>
      <c r="G54" s="60"/>
      <c r="H54" s="60"/>
      <c r="I54" s="214"/>
      <c r="J54" s="60"/>
      <c r="K54" s="60"/>
      <c r="L54" s="60"/>
      <c r="M54" s="60"/>
    </row>
    <row r="55" spans="1:13" ht="30" customHeight="1">
      <c r="A55" s="60"/>
      <c r="B55" s="60"/>
      <c r="C55" s="62"/>
      <c r="D55" s="62"/>
      <c r="E55" s="62"/>
      <c r="F55" s="62"/>
      <c r="G55" s="62"/>
      <c r="H55" s="60"/>
      <c r="I55" s="214"/>
      <c r="J55" s="60"/>
      <c r="K55" s="60"/>
      <c r="L55" s="60"/>
      <c r="M55" s="60"/>
    </row>
    <row r="56" spans="1:13" ht="30" customHeight="1">
      <c r="A56" s="60"/>
      <c r="B56" s="60"/>
      <c r="C56" s="60"/>
      <c r="D56" s="60"/>
      <c r="E56" s="60"/>
      <c r="F56" s="60"/>
      <c r="G56" s="60"/>
      <c r="H56" s="60"/>
      <c r="I56" s="214"/>
      <c r="J56" s="60"/>
      <c r="K56" s="60"/>
      <c r="L56" s="60"/>
      <c r="M56" s="60"/>
    </row>
    <row r="57" spans="1:13" ht="30" customHeight="1">
      <c r="A57" s="60"/>
      <c r="B57" s="60"/>
      <c r="C57" s="60"/>
      <c r="D57" s="60"/>
      <c r="E57" s="60"/>
      <c r="F57" s="60"/>
      <c r="G57" s="60"/>
      <c r="H57" s="60"/>
      <c r="I57" s="214"/>
      <c r="J57" s="60"/>
      <c r="K57" s="60"/>
      <c r="L57" s="60"/>
      <c r="M57" s="60"/>
    </row>
    <row r="58" spans="1:13" ht="30" customHeight="1">
      <c r="A58" s="60"/>
      <c r="B58" s="60"/>
      <c r="C58" s="60"/>
      <c r="D58" s="60"/>
      <c r="E58" s="60"/>
      <c r="F58" s="60"/>
      <c r="G58" s="60"/>
      <c r="H58" s="60"/>
      <c r="I58" s="214"/>
      <c r="J58" s="60"/>
      <c r="K58" s="60"/>
      <c r="L58" s="60"/>
      <c r="M58" s="60"/>
    </row>
    <row r="59" spans="1:13" ht="30" customHeight="1">
      <c r="A59" s="60"/>
      <c r="B59" s="60"/>
      <c r="C59" s="63"/>
      <c r="D59" s="63"/>
      <c r="E59" s="63"/>
      <c r="F59" s="63"/>
      <c r="G59" s="63"/>
      <c r="H59" s="60"/>
      <c r="I59" s="214"/>
      <c r="J59" s="795"/>
      <c r="K59" s="795"/>
      <c r="L59" s="795"/>
      <c r="M59" s="795"/>
    </row>
    <row r="60" spans="1:13" ht="30" customHeight="1">
      <c r="A60" s="60"/>
      <c r="B60" s="60"/>
      <c r="C60" s="60"/>
      <c r="D60" s="60"/>
      <c r="E60" s="60"/>
      <c r="F60" s="60"/>
      <c r="G60" s="60"/>
      <c r="H60" s="60"/>
      <c r="I60" s="214"/>
    </row>
    <row r="61" spans="1:13" ht="30" customHeight="1">
      <c r="A61" s="60"/>
      <c r="B61" s="60"/>
      <c r="C61" s="64"/>
      <c r="D61" s="64"/>
      <c r="E61" s="64"/>
      <c r="F61" s="64"/>
      <c r="G61" s="64"/>
      <c r="H61" s="60"/>
      <c r="I61" s="214"/>
    </row>
    <row r="62" spans="1:13" ht="30" customHeight="1">
      <c r="A62" s="65"/>
      <c r="B62" s="65"/>
      <c r="C62" s="66"/>
      <c r="D62" s="66"/>
      <c r="E62" s="66"/>
      <c r="F62" s="66"/>
      <c r="G62" s="66"/>
      <c r="H62" s="65"/>
      <c r="I62" s="211"/>
    </row>
    <row r="63" spans="1:13" ht="30" customHeight="1">
      <c r="A63" s="60"/>
      <c r="B63" s="60"/>
      <c r="C63" s="60"/>
      <c r="D63" s="60"/>
      <c r="E63" s="60"/>
      <c r="F63" s="60"/>
      <c r="G63" s="60"/>
      <c r="H63" s="60"/>
      <c r="I63" s="214"/>
    </row>
    <row r="64" spans="1:13" ht="30" customHeight="1">
      <c r="A64" s="60"/>
      <c r="B64" s="60"/>
      <c r="C64" s="67"/>
      <c r="D64" s="67"/>
      <c r="E64" s="67"/>
      <c r="F64" s="67"/>
      <c r="G64" s="67"/>
      <c r="H64" s="60"/>
      <c r="I64" s="214"/>
    </row>
    <row r="65" spans="1:9" ht="30" customHeight="1">
      <c r="A65" s="60"/>
      <c r="B65" s="60"/>
      <c r="C65" s="67"/>
      <c r="D65" s="67"/>
      <c r="E65" s="67"/>
      <c r="F65" s="67"/>
      <c r="G65" s="67"/>
      <c r="H65" s="60"/>
      <c r="I65" s="214"/>
    </row>
    <row r="66" spans="1:9" ht="30" customHeight="1">
      <c r="A66" s="60"/>
      <c r="B66" s="60"/>
      <c r="C66" s="67"/>
      <c r="D66" s="67"/>
      <c r="E66" s="67"/>
      <c r="F66" s="67"/>
      <c r="G66" s="67"/>
      <c r="H66" s="60"/>
      <c r="I66" s="214"/>
    </row>
    <row r="67" spans="1:9" ht="30" customHeight="1">
      <c r="A67" s="60"/>
      <c r="B67" s="60"/>
      <c r="C67" s="67"/>
      <c r="D67" s="67"/>
      <c r="E67" s="67"/>
      <c r="F67" s="67"/>
      <c r="G67" s="67"/>
      <c r="H67" s="60"/>
      <c r="I67" s="214"/>
    </row>
    <row r="68" spans="1:9" ht="30" customHeight="1">
      <c r="A68" s="68"/>
      <c r="B68" s="68"/>
      <c r="C68" s="60"/>
      <c r="D68" s="60"/>
      <c r="E68" s="60"/>
      <c r="F68" s="60"/>
      <c r="G68" s="60"/>
      <c r="H68" s="60"/>
      <c r="I68" s="214"/>
    </row>
    <row r="69" spans="1:9" ht="30" customHeight="1">
      <c r="A69" s="60"/>
      <c r="B69" s="60"/>
      <c r="C69" s="60"/>
      <c r="D69" s="60"/>
      <c r="E69" s="60"/>
      <c r="F69" s="60"/>
      <c r="G69" s="60"/>
      <c r="H69" s="60"/>
      <c r="I69" s="214"/>
    </row>
    <row r="70" spans="1:9" ht="30" customHeight="1">
      <c r="A70" s="69"/>
      <c r="B70" s="69"/>
      <c r="C70" s="60"/>
      <c r="D70" s="60"/>
      <c r="E70" s="60"/>
      <c r="F70" s="60"/>
      <c r="G70" s="60"/>
      <c r="H70" s="60"/>
      <c r="I70" s="214"/>
    </row>
    <row r="71" spans="1:9" ht="30" customHeight="1">
      <c r="A71" s="60"/>
      <c r="B71" s="60"/>
      <c r="C71" s="60"/>
      <c r="D71" s="60"/>
      <c r="E71" s="60"/>
      <c r="F71" s="60"/>
      <c r="G71" s="60"/>
      <c r="H71" s="60"/>
      <c r="I71" s="214"/>
    </row>
    <row r="72" spans="1:9" ht="30" customHeight="1">
      <c r="A72" s="60"/>
      <c r="B72" s="60"/>
      <c r="C72" s="63"/>
      <c r="D72" s="63"/>
      <c r="E72" s="63"/>
      <c r="F72" s="63"/>
      <c r="G72" s="63"/>
      <c r="H72" s="60"/>
      <c r="I72" s="214"/>
    </row>
    <row r="73" spans="1:9" ht="30" customHeight="1">
      <c r="A73" s="60"/>
      <c r="B73" s="60"/>
      <c r="C73" s="60"/>
      <c r="D73" s="60"/>
      <c r="E73" s="60"/>
      <c r="F73" s="60"/>
      <c r="G73" s="60"/>
      <c r="H73" s="60"/>
      <c r="I73" s="214"/>
    </row>
    <row r="74" spans="1:9" ht="30" customHeight="1">
      <c r="A74" s="60"/>
      <c r="B74" s="60"/>
      <c r="C74" s="66"/>
      <c r="D74" s="66"/>
      <c r="E74" s="66"/>
      <c r="F74" s="66"/>
      <c r="G74" s="66"/>
      <c r="H74" s="60"/>
      <c r="I74" s="214"/>
    </row>
    <row r="75" spans="1:9" ht="30" customHeight="1">
      <c r="A75" s="65"/>
      <c r="B75" s="65"/>
      <c r="C75" s="66"/>
      <c r="D75" s="66"/>
      <c r="E75" s="66"/>
      <c r="F75" s="66"/>
      <c r="G75" s="66"/>
      <c r="H75" s="65"/>
      <c r="I75" s="211"/>
    </row>
    <row r="76" spans="1:9" ht="30" customHeight="1">
      <c r="A76" s="60"/>
      <c r="B76" s="60"/>
      <c r="C76" s="60"/>
      <c r="D76" s="60"/>
      <c r="E76" s="60"/>
      <c r="F76" s="60"/>
      <c r="G76" s="60"/>
      <c r="H76" s="60"/>
      <c r="I76" s="214"/>
    </row>
    <row r="77" spans="1:9" ht="30" customHeight="1">
      <c r="A77" s="60"/>
      <c r="B77" s="60"/>
      <c r="C77" s="67"/>
      <c r="D77" s="67"/>
      <c r="E77" s="67"/>
      <c r="F77" s="67"/>
      <c r="G77" s="67"/>
      <c r="H77" s="60"/>
      <c r="I77" s="214"/>
    </row>
    <row r="78" spans="1:9" ht="30" customHeight="1">
      <c r="A78" s="60"/>
      <c r="B78" s="60"/>
      <c r="C78" s="67"/>
      <c r="D78" s="67"/>
      <c r="E78" s="67"/>
      <c r="F78" s="67"/>
      <c r="G78" s="67"/>
      <c r="H78" s="60"/>
      <c r="I78" s="214"/>
    </row>
    <row r="79" spans="1:9" ht="30" customHeight="1">
      <c r="A79" s="60"/>
      <c r="B79" s="60"/>
      <c r="C79" s="67"/>
      <c r="D79" s="67"/>
      <c r="E79" s="67"/>
      <c r="F79" s="67"/>
      <c r="G79" s="67"/>
      <c r="H79" s="60"/>
      <c r="I79" s="214"/>
    </row>
    <row r="80" spans="1:9" ht="30" customHeight="1">
      <c r="A80" s="60"/>
      <c r="B80" s="60"/>
      <c r="C80" s="67"/>
      <c r="D80" s="67"/>
      <c r="E80" s="67"/>
      <c r="F80" s="67"/>
      <c r="G80" s="67"/>
      <c r="H80" s="60"/>
      <c r="I80" s="214"/>
    </row>
    <row r="81" spans="1:9" ht="30" customHeight="1">
      <c r="A81" s="60"/>
      <c r="B81" s="60"/>
      <c r="C81" s="60"/>
      <c r="D81" s="60"/>
      <c r="E81" s="60"/>
      <c r="F81" s="60"/>
      <c r="G81" s="60"/>
      <c r="H81" s="60"/>
      <c r="I81" s="214"/>
    </row>
    <row r="82" spans="1:9" ht="30" customHeight="1">
      <c r="A82" s="69"/>
      <c r="B82" s="69"/>
      <c r="C82" s="60"/>
      <c r="D82" s="60"/>
      <c r="E82" s="60"/>
      <c r="F82" s="60"/>
      <c r="G82" s="60"/>
      <c r="H82" s="60"/>
      <c r="I82" s="214"/>
    </row>
    <row r="83" spans="1:9" ht="30" customHeight="1">
      <c r="A83" s="60"/>
      <c r="B83" s="60"/>
      <c r="C83" s="60"/>
      <c r="D83" s="60"/>
      <c r="E83" s="60"/>
      <c r="F83" s="60"/>
      <c r="G83" s="60"/>
      <c r="H83" s="60"/>
      <c r="I83" s="214"/>
    </row>
    <row r="84" spans="1:9" ht="30" customHeight="1">
      <c r="A84" s="67"/>
      <c r="B84" s="67"/>
      <c r="C84" s="67"/>
      <c r="D84" s="67"/>
      <c r="E84" s="67"/>
      <c r="F84" s="67"/>
      <c r="G84" s="67"/>
      <c r="H84" s="67"/>
      <c r="I84" s="214"/>
    </row>
    <row r="85" spans="1:9" ht="30" customHeight="1">
      <c r="A85" s="67"/>
      <c r="B85" s="67"/>
      <c r="C85" s="67"/>
      <c r="D85" s="67"/>
      <c r="E85" s="67"/>
      <c r="F85" s="67"/>
      <c r="G85" s="67"/>
      <c r="H85" s="67"/>
      <c r="I85" s="214"/>
    </row>
    <row r="86" spans="1:9" ht="30" customHeight="1">
      <c r="A86" s="67"/>
      <c r="B86" s="67"/>
      <c r="C86" s="67"/>
      <c r="D86" s="67"/>
      <c r="E86" s="67"/>
      <c r="F86" s="67"/>
      <c r="G86" s="67"/>
      <c r="H86" s="67"/>
      <c r="I86" s="214"/>
    </row>
    <row r="87" spans="1:9" ht="30" customHeight="1">
      <c r="A87" s="67"/>
      <c r="B87" s="67"/>
      <c r="C87" s="67"/>
      <c r="D87" s="67"/>
      <c r="E87" s="67"/>
      <c r="F87" s="67"/>
      <c r="G87" s="67"/>
      <c r="H87" s="67"/>
      <c r="I87" s="214"/>
    </row>
    <row r="88" spans="1:9" ht="30" customHeight="1">
      <c r="A88" s="67"/>
      <c r="B88" s="67"/>
      <c r="C88" s="67"/>
      <c r="D88" s="67"/>
      <c r="E88" s="67"/>
      <c r="F88" s="67"/>
      <c r="G88" s="67"/>
      <c r="H88" s="67"/>
      <c r="I88" s="214"/>
    </row>
    <row r="89" spans="1:9" ht="30" customHeight="1">
      <c r="A89" s="67"/>
      <c r="B89" s="67"/>
      <c r="C89" s="67"/>
      <c r="D89" s="67"/>
      <c r="E89" s="67"/>
      <c r="F89" s="67"/>
      <c r="G89" s="67"/>
      <c r="H89" s="67"/>
      <c r="I89" s="214"/>
    </row>
    <row r="90" spans="1:9" ht="30" customHeight="1">
      <c r="A90" s="60"/>
      <c r="B90" s="60"/>
      <c r="C90" s="60"/>
      <c r="D90" s="60"/>
      <c r="E90" s="60"/>
      <c r="F90" s="60"/>
      <c r="G90" s="60"/>
      <c r="H90" s="60"/>
      <c r="I90" s="214"/>
    </row>
    <row r="91" spans="1:9" ht="30" customHeight="1">
      <c r="A91" s="60"/>
      <c r="B91" s="60"/>
      <c r="C91" s="62"/>
      <c r="D91" s="62"/>
      <c r="E91" s="62"/>
      <c r="F91" s="62"/>
      <c r="G91" s="62"/>
      <c r="H91" s="60"/>
      <c r="I91" s="214"/>
    </row>
    <row r="92" spans="1:9" ht="30" customHeight="1">
      <c r="A92" s="60"/>
      <c r="B92" s="60"/>
      <c r="C92" s="60"/>
      <c r="D92" s="60"/>
      <c r="E92" s="60"/>
      <c r="F92" s="60"/>
      <c r="G92" s="60"/>
      <c r="H92" s="60"/>
      <c r="I92" s="214"/>
    </row>
    <row r="93" spans="1:9" ht="30" customHeight="1">
      <c r="A93" s="60"/>
      <c r="B93" s="60"/>
      <c r="C93" s="60"/>
      <c r="D93" s="60"/>
      <c r="E93" s="60"/>
      <c r="F93" s="60"/>
      <c r="G93" s="60"/>
      <c r="H93" s="60"/>
      <c r="I93" s="214"/>
    </row>
    <row r="94" spans="1:9" ht="30" customHeight="1">
      <c r="A94" s="60"/>
      <c r="B94" s="60"/>
      <c r="C94" s="60"/>
      <c r="D94" s="60"/>
      <c r="E94" s="60"/>
      <c r="F94" s="60"/>
      <c r="G94" s="60"/>
      <c r="H94" s="60"/>
      <c r="I94" s="214"/>
    </row>
    <row r="95" spans="1:9" ht="30" customHeight="1">
      <c r="A95" s="60"/>
      <c r="B95" s="60"/>
      <c r="C95" s="60"/>
      <c r="D95" s="60"/>
      <c r="E95" s="60"/>
      <c r="F95" s="60"/>
      <c r="G95" s="60"/>
      <c r="H95" s="60"/>
      <c r="I95" s="214"/>
    </row>
    <row r="96" spans="1:9" ht="30" customHeight="1">
      <c r="A96" s="60"/>
      <c r="B96" s="60"/>
      <c r="C96" s="60"/>
      <c r="D96" s="60"/>
      <c r="E96" s="60"/>
      <c r="F96" s="60"/>
      <c r="G96" s="60"/>
      <c r="H96" s="60"/>
      <c r="I96" s="214"/>
    </row>
    <row r="97" spans="1:9" ht="30" customHeight="1">
      <c r="A97" s="60"/>
      <c r="B97" s="60"/>
      <c r="C97" s="60"/>
      <c r="D97" s="60"/>
      <c r="E97" s="60"/>
      <c r="F97" s="60"/>
      <c r="G97" s="60"/>
      <c r="H97" s="60"/>
      <c r="I97" s="214"/>
    </row>
    <row r="98" spans="1:9" ht="30" customHeight="1">
      <c r="A98" s="60"/>
      <c r="B98" s="60"/>
      <c r="C98" s="60"/>
      <c r="D98" s="60"/>
      <c r="E98" s="60"/>
      <c r="F98" s="60"/>
      <c r="G98" s="60"/>
      <c r="H98" s="60"/>
      <c r="I98" s="214"/>
    </row>
    <row r="99" spans="1:9" ht="30" customHeight="1">
      <c r="A99" s="60"/>
      <c r="B99" s="60"/>
      <c r="C99" s="60"/>
      <c r="D99" s="60"/>
      <c r="E99" s="60"/>
      <c r="F99" s="60"/>
      <c r="G99" s="60"/>
      <c r="H99" s="60"/>
      <c r="I99" s="214"/>
    </row>
    <row r="100" spans="1:9" ht="30" customHeight="1">
      <c r="A100" s="60"/>
      <c r="B100" s="60"/>
      <c r="C100" s="60"/>
      <c r="D100" s="60"/>
      <c r="E100" s="60"/>
      <c r="F100" s="60"/>
      <c r="G100" s="60"/>
      <c r="H100" s="60"/>
      <c r="I100" s="214"/>
    </row>
    <row r="101" spans="1:9" ht="30" customHeight="1">
      <c r="A101" s="60"/>
      <c r="B101" s="60"/>
      <c r="C101" s="60"/>
      <c r="D101" s="60"/>
      <c r="E101" s="60"/>
      <c r="F101" s="60"/>
      <c r="G101" s="60"/>
      <c r="H101" s="60"/>
      <c r="I101" s="214"/>
    </row>
    <row r="102" spans="1:9" ht="30" customHeight="1">
      <c r="A102" s="60"/>
      <c r="B102" s="60"/>
      <c r="C102" s="60"/>
      <c r="D102" s="60"/>
      <c r="E102" s="60"/>
      <c r="F102" s="60"/>
      <c r="G102" s="60"/>
      <c r="H102" s="60"/>
      <c r="I102" s="214"/>
    </row>
    <row r="103" spans="1:9" ht="30" customHeight="1">
      <c r="A103" s="60"/>
      <c r="B103" s="60"/>
      <c r="C103" s="60"/>
      <c r="D103" s="60"/>
      <c r="E103" s="60"/>
      <c r="F103" s="60"/>
      <c r="G103" s="60"/>
      <c r="H103" s="60"/>
      <c r="I103" s="214"/>
    </row>
    <row r="104" spans="1:9" ht="30" customHeight="1">
      <c r="A104" s="60"/>
      <c r="B104" s="60"/>
      <c r="C104" s="60"/>
      <c r="D104" s="60"/>
      <c r="E104" s="60"/>
      <c r="F104" s="60"/>
      <c r="G104" s="60"/>
      <c r="H104" s="60"/>
      <c r="I104" s="214"/>
    </row>
    <row r="105" spans="1:9" ht="30" customHeight="1">
      <c r="A105" s="60"/>
      <c r="B105" s="60"/>
      <c r="C105" s="60"/>
      <c r="D105" s="60"/>
      <c r="E105" s="60"/>
      <c r="F105" s="60"/>
      <c r="G105" s="60"/>
      <c r="H105" s="60"/>
      <c r="I105" s="214"/>
    </row>
    <row r="106" spans="1:9" ht="30" customHeight="1">
      <c r="A106" s="60"/>
      <c r="B106" s="60"/>
      <c r="C106" s="60"/>
      <c r="D106" s="60"/>
      <c r="E106" s="60"/>
      <c r="F106" s="60"/>
      <c r="G106" s="60"/>
      <c r="H106" s="60"/>
      <c r="I106" s="214"/>
    </row>
    <row r="107" spans="1:9" ht="30" customHeight="1">
      <c r="A107" s="60"/>
      <c r="B107" s="60"/>
      <c r="C107" s="60"/>
      <c r="D107" s="60"/>
      <c r="E107" s="60"/>
      <c r="F107" s="60"/>
      <c r="G107" s="60"/>
      <c r="H107" s="60"/>
      <c r="I107" s="214"/>
    </row>
    <row r="108" spans="1:9" ht="30" customHeight="1">
      <c r="A108" s="60"/>
      <c r="B108" s="60"/>
      <c r="C108" s="60"/>
      <c r="D108" s="60"/>
      <c r="E108" s="60"/>
      <c r="F108" s="60"/>
      <c r="G108" s="60"/>
      <c r="H108" s="60"/>
      <c r="I108" s="214"/>
    </row>
    <row r="109" spans="1:9" ht="30" customHeight="1">
      <c r="A109" s="60"/>
      <c r="B109" s="60"/>
      <c r="C109" s="60"/>
      <c r="D109" s="60"/>
      <c r="E109" s="60"/>
      <c r="F109" s="60"/>
      <c r="G109" s="60"/>
      <c r="H109" s="60"/>
      <c r="I109" s="214"/>
    </row>
    <row r="110" spans="1:9" ht="30" customHeight="1">
      <c r="A110" s="60"/>
      <c r="B110" s="60"/>
      <c r="C110" s="60"/>
      <c r="D110" s="60"/>
      <c r="E110" s="60"/>
      <c r="F110" s="60"/>
      <c r="G110" s="60"/>
      <c r="H110" s="60"/>
      <c r="I110" s="214"/>
    </row>
    <row r="111" spans="1:9" ht="30" customHeight="1">
      <c r="A111" s="60"/>
      <c r="B111" s="60"/>
      <c r="C111" s="60"/>
      <c r="D111" s="60"/>
      <c r="E111" s="60"/>
      <c r="F111" s="60"/>
      <c r="G111" s="60"/>
      <c r="H111" s="60"/>
      <c r="I111" s="214"/>
    </row>
    <row r="112" spans="1:9" ht="30" customHeight="1">
      <c r="A112" s="60"/>
      <c r="B112" s="60"/>
      <c r="C112" s="60"/>
      <c r="D112" s="60"/>
      <c r="E112" s="60"/>
      <c r="F112" s="60"/>
      <c r="G112" s="60"/>
      <c r="H112" s="60"/>
      <c r="I112" s="214"/>
    </row>
    <row r="113" spans="1:9" ht="30" customHeight="1">
      <c r="A113" s="60"/>
      <c r="B113" s="60"/>
      <c r="C113" s="60"/>
      <c r="D113" s="60"/>
      <c r="E113" s="60"/>
      <c r="F113" s="60"/>
      <c r="G113" s="60"/>
      <c r="H113" s="60"/>
      <c r="I113" s="214"/>
    </row>
    <row r="114" spans="1:9" ht="30" customHeight="1">
      <c r="A114" s="60"/>
      <c r="B114" s="60"/>
      <c r="C114" s="60"/>
      <c r="D114" s="60"/>
      <c r="E114" s="60"/>
      <c r="F114" s="60"/>
      <c r="G114" s="60"/>
      <c r="H114" s="60"/>
      <c r="I114" s="214"/>
    </row>
    <row r="115" spans="1:9" ht="30" customHeight="1">
      <c r="A115" s="60"/>
      <c r="B115" s="60"/>
      <c r="C115" s="60"/>
      <c r="D115" s="60"/>
      <c r="E115" s="60"/>
      <c r="F115" s="60"/>
      <c r="G115" s="60"/>
      <c r="H115" s="60"/>
      <c r="I115" s="214"/>
    </row>
    <row r="116" spans="1:9" ht="30" customHeight="1">
      <c r="A116" s="60"/>
      <c r="B116" s="60"/>
      <c r="C116" s="60"/>
      <c r="D116" s="60"/>
      <c r="E116" s="60"/>
      <c r="F116" s="60"/>
      <c r="G116" s="60"/>
      <c r="H116" s="60"/>
      <c r="I116" s="214"/>
    </row>
    <row r="117" spans="1:9" ht="30" customHeight="1">
      <c r="A117" s="60"/>
      <c r="B117" s="60"/>
      <c r="C117" s="60"/>
      <c r="D117" s="60"/>
      <c r="E117" s="60"/>
      <c r="F117" s="60"/>
      <c r="G117" s="60"/>
      <c r="H117" s="60"/>
      <c r="I117" s="214"/>
    </row>
    <row r="118" spans="1:9" ht="30" customHeight="1">
      <c r="A118" s="60"/>
      <c r="B118" s="60"/>
      <c r="C118" s="60"/>
      <c r="D118" s="60"/>
      <c r="E118" s="60"/>
      <c r="F118" s="60"/>
      <c r="G118" s="60"/>
      <c r="H118" s="60"/>
      <c r="I118" s="214"/>
    </row>
    <row r="119" spans="1:9" ht="30" customHeight="1">
      <c r="A119" s="60"/>
      <c r="B119" s="60"/>
      <c r="C119" s="60"/>
      <c r="D119" s="60"/>
      <c r="E119" s="60"/>
      <c r="F119" s="60"/>
      <c r="G119" s="60"/>
      <c r="H119" s="60"/>
      <c r="I119" s="214"/>
    </row>
    <row r="120" spans="1:9" ht="30" customHeight="1">
      <c r="A120" s="60"/>
      <c r="B120" s="60"/>
      <c r="C120" s="60"/>
      <c r="D120" s="60"/>
      <c r="E120" s="60"/>
      <c r="F120" s="60"/>
      <c r="G120" s="60"/>
      <c r="H120" s="60"/>
      <c r="I120" s="214"/>
    </row>
    <row r="121" spans="1:9" ht="30" customHeight="1">
      <c r="A121" s="60"/>
      <c r="B121" s="60"/>
      <c r="C121" s="60"/>
      <c r="D121" s="60"/>
      <c r="E121" s="60"/>
      <c r="F121" s="60"/>
      <c r="G121" s="60"/>
      <c r="H121" s="60"/>
      <c r="I121" s="214"/>
    </row>
    <row r="122" spans="1:9" ht="30" customHeight="1">
      <c r="A122" s="60"/>
      <c r="B122" s="60"/>
      <c r="C122" s="60"/>
      <c r="D122" s="60"/>
      <c r="E122" s="60"/>
      <c r="F122" s="60"/>
      <c r="G122" s="60"/>
      <c r="H122" s="60"/>
      <c r="I122" s="214"/>
    </row>
    <row r="123" spans="1:9" ht="30" customHeight="1">
      <c r="A123" s="60"/>
      <c r="B123" s="60"/>
      <c r="C123" s="60"/>
      <c r="D123" s="60"/>
      <c r="E123" s="60"/>
      <c r="F123" s="60"/>
      <c r="G123" s="60"/>
      <c r="H123" s="60"/>
      <c r="I123" s="214"/>
    </row>
    <row r="124" spans="1:9" ht="30" customHeight="1">
      <c r="A124" s="60"/>
      <c r="B124" s="60"/>
      <c r="C124" s="60"/>
      <c r="D124" s="60"/>
      <c r="E124" s="60"/>
      <c r="F124" s="60"/>
      <c r="G124" s="60"/>
      <c r="H124" s="60"/>
      <c r="I124" s="214"/>
    </row>
    <row r="125" spans="1:9" ht="30" customHeight="1">
      <c r="A125" s="60"/>
      <c r="B125" s="60"/>
      <c r="C125" s="60"/>
      <c r="D125" s="60"/>
      <c r="E125" s="60"/>
      <c r="F125" s="60"/>
      <c r="G125" s="60"/>
      <c r="H125" s="60"/>
      <c r="I125" s="214"/>
    </row>
    <row r="126" spans="1:9" ht="30" customHeight="1">
      <c r="A126" s="60"/>
      <c r="B126" s="60"/>
      <c r="C126" s="60"/>
      <c r="D126" s="60"/>
      <c r="E126" s="60"/>
      <c r="F126" s="60"/>
      <c r="G126" s="60"/>
      <c r="H126" s="60"/>
      <c r="I126" s="214"/>
    </row>
    <row r="127" spans="1:9" ht="30" customHeight="1">
      <c r="A127" s="60"/>
      <c r="B127" s="60"/>
      <c r="C127" s="60"/>
      <c r="D127" s="60"/>
      <c r="E127" s="60"/>
      <c r="F127" s="60"/>
      <c r="G127" s="60"/>
      <c r="H127" s="60"/>
      <c r="I127" s="214"/>
    </row>
    <row r="128" spans="1:9" ht="30" customHeight="1">
      <c r="A128" s="60"/>
      <c r="B128" s="60"/>
      <c r="C128" s="60"/>
      <c r="D128" s="60"/>
      <c r="E128" s="60"/>
      <c r="F128" s="60"/>
      <c r="G128" s="60"/>
      <c r="H128" s="60"/>
      <c r="I128" s="214"/>
    </row>
    <row r="129" spans="1:9" ht="30" customHeight="1">
      <c r="A129" s="60"/>
      <c r="B129" s="60"/>
      <c r="C129" s="60"/>
      <c r="D129" s="60"/>
      <c r="E129" s="60"/>
      <c r="F129" s="60"/>
      <c r="G129" s="60"/>
      <c r="H129" s="60"/>
      <c r="I129" s="214"/>
    </row>
    <row r="130" spans="1:9" ht="30" customHeight="1">
      <c r="A130" s="60"/>
      <c r="B130" s="60"/>
      <c r="C130" s="60"/>
      <c r="D130" s="60"/>
      <c r="E130" s="60"/>
      <c r="F130" s="60"/>
      <c r="G130" s="60"/>
      <c r="H130" s="60"/>
      <c r="I130" s="214"/>
    </row>
    <row r="131" spans="1:9" ht="30" customHeight="1">
      <c r="A131" s="60"/>
      <c r="B131" s="60"/>
      <c r="C131" s="60"/>
      <c r="D131" s="60"/>
      <c r="E131" s="60"/>
      <c r="F131" s="60"/>
      <c r="G131" s="60"/>
      <c r="H131" s="60"/>
      <c r="I131" s="214"/>
    </row>
    <row r="132" spans="1:9" ht="30" customHeight="1">
      <c r="A132" s="60"/>
      <c r="B132" s="60"/>
      <c r="C132" s="60"/>
      <c r="D132" s="60"/>
      <c r="E132" s="60"/>
      <c r="F132" s="60"/>
      <c r="G132" s="60"/>
      <c r="H132" s="60"/>
      <c r="I132" s="214"/>
    </row>
    <row r="133" spans="1:9" ht="30" customHeight="1">
      <c r="A133" s="60"/>
      <c r="B133" s="60"/>
      <c r="C133" s="60"/>
      <c r="D133" s="60"/>
      <c r="E133" s="60"/>
      <c r="F133" s="60"/>
      <c r="G133" s="60"/>
      <c r="H133" s="60"/>
      <c r="I133" s="214"/>
    </row>
    <row r="134" spans="1:9" ht="30" customHeight="1">
      <c r="A134" s="60"/>
      <c r="B134" s="60"/>
      <c r="C134" s="60"/>
      <c r="D134" s="60"/>
      <c r="E134" s="60"/>
      <c r="F134" s="60"/>
      <c r="G134" s="60"/>
      <c r="H134" s="60"/>
      <c r="I134" s="214"/>
    </row>
    <row r="135" spans="1:9" ht="30" customHeight="1">
      <c r="A135" s="60"/>
      <c r="B135" s="60"/>
      <c r="C135" s="60"/>
      <c r="D135" s="60"/>
      <c r="E135" s="60"/>
      <c r="F135" s="60"/>
      <c r="G135" s="60"/>
      <c r="H135" s="60"/>
      <c r="I135" s="214"/>
    </row>
    <row r="136" spans="1:9" ht="30" customHeight="1">
      <c r="A136" s="60"/>
      <c r="B136" s="60"/>
      <c r="C136" s="60"/>
      <c r="D136" s="60"/>
      <c r="E136" s="60"/>
      <c r="F136" s="60"/>
      <c r="G136" s="60"/>
      <c r="H136" s="60"/>
      <c r="I136" s="214"/>
    </row>
    <row r="137" spans="1:9" ht="30" customHeight="1">
      <c r="A137" s="60"/>
      <c r="B137" s="60"/>
      <c r="C137" s="60"/>
      <c r="D137" s="60"/>
      <c r="E137" s="60"/>
      <c r="F137" s="60"/>
      <c r="G137" s="60"/>
      <c r="H137" s="60"/>
      <c r="I137" s="214"/>
    </row>
    <row r="138" spans="1:9" ht="30" customHeight="1">
      <c r="A138" s="60"/>
      <c r="B138" s="60"/>
      <c r="C138" s="60"/>
      <c r="D138" s="60"/>
      <c r="E138" s="60"/>
      <c r="F138" s="60"/>
      <c r="G138" s="60"/>
      <c r="H138" s="60"/>
      <c r="I138" s="214"/>
    </row>
    <row r="139" spans="1:9" ht="30" customHeight="1">
      <c r="A139" s="60"/>
      <c r="B139" s="60"/>
      <c r="C139" s="60"/>
      <c r="D139" s="60"/>
      <c r="E139" s="60"/>
      <c r="F139" s="60"/>
      <c r="G139" s="60"/>
      <c r="H139" s="60"/>
      <c r="I139" s="214"/>
    </row>
    <row r="140" spans="1:9" ht="30" customHeight="1">
      <c r="A140" s="60"/>
      <c r="B140" s="60"/>
      <c r="C140" s="60"/>
      <c r="D140" s="60"/>
      <c r="E140" s="60"/>
      <c r="F140" s="60"/>
      <c r="G140" s="60"/>
      <c r="H140" s="60"/>
      <c r="I140" s="214"/>
    </row>
    <row r="141" spans="1:9" ht="30" customHeight="1">
      <c r="A141" s="60"/>
      <c r="B141" s="60"/>
      <c r="C141" s="60"/>
      <c r="D141" s="60"/>
      <c r="E141" s="60"/>
      <c r="F141" s="60"/>
      <c r="G141" s="60"/>
      <c r="H141" s="60"/>
      <c r="I141" s="214"/>
    </row>
    <row r="142" spans="1:9" ht="30" customHeight="1">
      <c r="A142" s="60"/>
      <c r="B142" s="60"/>
      <c r="C142" s="60"/>
      <c r="D142" s="60"/>
      <c r="E142" s="60"/>
      <c r="F142" s="60"/>
      <c r="G142" s="60"/>
      <c r="H142" s="60"/>
      <c r="I142" s="214"/>
    </row>
    <row r="143" spans="1:9" ht="30" customHeight="1">
      <c r="A143" s="60"/>
      <c r="B143" s="60"/>
      <c r="C143" s="60"/>
      <c r="D143" s="60"/>
      <c r="E143" s="60"/>
      <c r="F143" s="60"/>
      <c r="G143" s="60"/>
      <c r="H143" s="60"/>
      <c r="I143" s="214"/>
    </row>
  </sheetData>
  <mergeCells count="30">
    <mergeCell ref="B7:H7"/>
    <mergeCell ref="A3:I3"/>
    <mergeCell ref="C24:H24"/>
    <mergeCell ref="C25:H25"/>
    <mergeCell ref="C27:H27"/>
    <mergeCell ref="C21:H21"/>
    <mergeCell ref="C22:H22"/>
    <mergeCell ref="C23:H23"/>
    <mergeCell ref="A5:I5"/>
    <mergeCell ref="A8:A12"/>
    <mergeCell ref="C18:H18"/>
    <mergeCell ref="C19:H19"/>
    <mergeCell ref="C20:H20"/>
    <mergeCell ref="C9:H9"/>
    <mergeCell ref="C10:H10"/>
    <mergeCell ref="C11:H11"/>
    <mergeCell ref="J59:M59"/>
    <mergeCell ref="C8:H8"/>
    <mergeCell ref="C14:H14"/>
    <mergeCell ref="C16:H16"/>
    <mergeCell ref="A32:I32"/>
    <mergeCell ref="C26:H26"/>
    <mergeCell ref="C29:H29"/>
    <mergeCell ref="C28:H28"/>
    <mergeCell ref="C30:H30"/>
    <mergeCell ref="A24:A27"/>
    <mergeCell ref="C13:H13"/>
    <mergeCell ref="C15:H15"/>
    <mergeCell ref="C17:H17"/>
    <mergeCell ref="C12:H12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4" orientation="portrait" horizontalDpi="180" verticalDpi="18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2"/>
  <sheetViews>
    <sheetView rightToLeft="1" view="pageBreakPreview" zoomScale="80" zoomScaleNormal="100" zoomScaleSheetLayoutView="80" workbookViewId="0">
      <selection activeCell="D22" sqref="D22"/>
    </sheetView>
  </sheetViews>
  <sheetFormatPr baseColWidth="10" defaultRowHeight="30" customHeight="1"/>
  <cols>
    <col min="1" max="2" width="18.28515625" style="30" customWidth="1"/>
    <col min="3" max="7" width="12.7109375" style="30" customWidth="1"/>
    <col min="8" max="8" width="30.42578125" style="30" customWidth="1"/>
    <col min="9" max="9" width="31.7109375" style="206" customWidth="1"/>
    <col min="10" max="16384" width="11.42578125" style="30"/>
  </cols>
  <sheetData>
    <row r="1" spans="1:10" ht="43.5" customHeight="1"/>
    <row r="2" spans="1:10" ht="43.5" customHeight="1"/>
    <row r="3" spans="1:10" ht="43.5" customHeight="1" thickBot="1"/>
    <row r="4" spans="1:10" s="33" customFormat="1" ht="47.25" customHeight="1" thickBot="1">
      <c r="A4" s="32" t="s">
        <v>2</v>
      </c>
      <c r="B4" s="838" t="s">
        <v>306</v>
      </c>
      <c r="C4" s="839"/>
      <c r="D4" s="839"/>
      <c r="E4" s="839"/>
      <c r="F4" s="839"/>
      <c r="G4" s="839"/>
      <c r="H4" s="840"/>
      <c r="I4" s="207" t="s">
        <v>68</v>
      </c>
    </row>
    <row r="5" spans="1:10" ht="60.75" customHeight="1" thickBot="1">
      <c r="A5" s="286" t="s">
        <v>209</v>
      </c>
      <c r="B5" s="287" t="s">
        <v>236</v>
      </c>
      <c r="C5" s="849" t="s">
        <v>291</v>
      </c>
      <c r="D5" s="849"/>
      <c r="E5" s="849"/>
      <c r="F5" s="849"/>
      <c r="G5" s="849"/>
      <c r="H5" s="853"/>
      <c r="I5" s="232">
        <f>الفهرس!D21</f>
        <v>0</v>
      </c>
    </row>
    <row r="6" spans="1:10" ht="60.75" customHeight="1" thickBot="1">
      <c r="A6" s="292"/>
      <c r="B6" s="293"/>
      <c r="C6" s="799" t="s">
        <v>255</v>
      </c>
      <c r="D6" s="799"/>
      <c r="E6" s="799"/>
      <c r="F6" s="799"/>
      <c r="G6" s="799"/>
      <c r="H6" s="800"/>
      <c r="I6" s="232">
        <f>SUM(I5)</f>
        <v>0</v>
      </c>
    </row>
    <row r="7" spans="1:10" ht="60.75" customHeight="1" thickBot="1">
      <c r="A7" s="286" t="s">
        <v>210</v>
      </c>
      <c r="B7" s="287" t="s">
        <v>236</v>
      </c>
      <c r="C7" s="849" t="s">
        <v>215</v>
      </c>
      <c r="D7" s="828"/>
      <c r="E7" s="828"/>
      <c r="F7" s="828"/>
      <c r="G7" s="828"/>
      <c r="H7" s="829"/>
      <c r="I7" s="232">
        <f>الفهرس!D22</f>
        <v>0</v>
      </c>
    </row>
    <row r="8" spans="1:10" s="33" customFormat="1" ht="60.75" customHeight="1" thickBot="1">
      <c r="A8" s="292"/>
      <c r="B8" s="293"/>
      <c r="C8" s="799" t="s">
        <v>261</v>
      </c>
      <c r="D8" s="799"/>
      <c r="E8" s="799"/>
      <c r="F8" s="799"/>
      <c r="G8" s="799"/>
      <c r="H8" s="800"/>
      <c r="I8" s="232">
        <f>SUM(I7)</f>
        <v>0</v>
      </c>
    </row>
    <row r="9" spans="1:10" s="106" customFormat="1" ht="60.75" customHeight="1" thickBot="1">
      <c r="A9" s="286" t="s">
        <v>211</v>
      </c>
      <c r="B9" s="287" t="s">
        <v>236</v>
      </c>
      <c r="C9" s="849" t="s">
        <v>216</v>
      </c>
      <c r="D9" s="828"/>
      <c r="E9" s="828"/>
      <c r="F9" s="828"/>
      <c r="G9" s="828"/>
      <c r="H9" s="829"/>
      <c r="I9" s="232">
        <f>الفهرس!D23</f>
        <v>0</v>
      </c>
    </row>
    <row r="10" spans="1:10" s="33" customFormat="1" ht="60.75" customHeight="1" thickBot="1">
      <c r="A10" s="292"/>
      <c r="B10" s="293"/>
      <c r="C10" s="799" t="s">
        <v>265</v>
      </c>
      <c r="D10" s="799"/>
      <c r="E10" s="799"/>
      <c r="F10" s="799"/>
      <c r="G10" s="799"/>
      <c r="H10" s="800"/>
      <c r="I10" s="232">
        <f>SUM(I9)</f>
        <v>0</v>
      </c>
      <c r="J10" s="35"/>
    </row>
    <row r="11" spans="1:10" s="35" customFormat="1" ht="60.75" customHeight="1" thickBot="1">
      <c r="A11" s="850" t="s">
        <v>238</v>
      </c>
      <c r="B11" s="851"/>
      <c r="C11" s="851"/>
      <c r="D11" s="851"/>
      <c r="E11" s="851"/>
      <c r="F11" s="851"/>
      <c r="G11" s="851"/>
      <c r="H11" s="852"/>
      <c r="I11" s="296">
        <f>ص5!I13+ص5!I15+ص5!I17+ص5!I19+ص5!I21+ص5!I23+ص5!I28+ص5!I30+ص6!I6+ص6!I8+ص6!I10</f>
        <v>0</v>
      </c>
    </row>
    <row r="12" spans="1:10" s="35" customFormat="1" ht="39.950000000000003" customHeight="1" thickBot="1">
      <c r="A12" s="110"/>
      <c r="B12" s="110"/>
      <c r="C12" s="110"/>
      <c r="D12" s="110"/>
      <c r="E12" s="110"/>
      <c r="F12" s="110"/>
      <c r="G12" s="110"/>
      <c r="H12" s="110"/>
      <c r="I12" s="210"/>
    </row>
    <row r="13" spans="1:10" s="35" customFormat="1" ht="64.5" customHeight="1" thickBot="1">
      <c r="A13" s="798" t="s">
        <v>25</v>
      </c>
      <c r="B13" s="799"/>
      <c r="C13" s="799"/>
      <c r="D13" s="799"/>
      <c r="E13" s="799"/>
      <c r="F13" s="799"/>
      <c r="G13" s="799"/>
      <c r="H13" s="800"/>
      <c r="I13" s="635">
        <f>I11+I16</f>
        <v>0</v>
      </c>
    </row>
    <row r="14" spans="1:10" s="35" customFormat="1" ht="63" customHeight="1"/>
    <row r="15" spans="1:10" s="35" customFormat="1" ht="39.950000000000003" customHeight="1">
      <c r="A15" s="342"/>
      <c r="B15" s="674"/>
      <c r="C15" s="854"/>
      <c r="D15" s="854"/>
      <c r="E15" s="854"/>
      <c r="F15" s="854"/>
      <c r="G15" s="854"/>
      <c r="H15" s="854"/>
      <c r="I15" s="675"/>
    </row>
    <row r="16" spans="1:10" s="35" customFormat="1" ht="39.950000000000003" customHeight="1">
      <c r="A16" s="804"/>
      <c r="B16" s="804"/>
      <c r="C16" s="804"/>
      <c r="D16" s="804"/>
      <c r="E16" s="804"/>
      <c r="F16" s="804"/>
      <c r="G16" s="804"/>
      <c r="H16" s="804"/>
      <c r="I16" s="675"/>
    </row>
    <row r="17" spans="1:9" s="35" customFormat="1" ht="51.75" customHeight="1"/>
    <row r="18" spans="1:9" s="35" customFormat="1" ht="39.950000000000003" customHeight="1">
      <c r="A18" s="110"/>
      <c r="B18" s="110"/>
      <c r="C18" s="110"/>
      <c r="D18" s="110"/>
      <c r="E18" s="110"/>
      <c r="F18" s="110"/>
      <c r="G18" s="110"/>
      <c r="H18" s="110"/>
      <c r="I18" s="210"/>
    </row>
    <row r="19" spans="1:9" s="35" customFormat="1" ht="39.950000000000003" customHeight="1">
      <c r="A19" s="110"/>
      <c r="B19" s="110"/>
      <c r="C19" s="110"/>
      <c r="D19" s="110"/>
      <c r="E19" s="110"/>
      <c r="F19" s="110"/>
      <c r="G19" s="110"/>
      <c r="H19" s="110"/>
      <c r="I19" s="210"/>
    </row>
    <row r="20" spans="1:9" s="72" customFormat="1" ht="30" customHeight="1"/>
    <row r="32" spans="1:9" ht="30" customHeight="1">
      <c r="A32" s="825" t="s">
        <v>48</v>
      </c>
      <c r="B32" s="825"/>
      <c r="C32" s="825"/>
      <c r="D32" s="825"/>
      <c r="E32" s="825"/>
      <c r="F32" s="825"/>
      <c r="G32" s="825"/>
      <c r="H32" s="825"/>
      <c r="I32" s="825"/>
    </row>
  </sheetData>
  <mergeCells count="12">
    <mergeCell ref="B4:H4"/>
    <mergeCell ref="A32:I32"/>
    <mergeCell ref="C8:H8"/>
    <mergeCell ref="C9:H9"/>
    <mergeCell ref="C10:H10"/>
    <mergeCell ref="A11:H11"/>
    <mergeCell ref="A16:H16"/>
    <mergeCell ref="A13:H13"/>
    <mergeCell ref="C5:H5"/>
    <mergeCell ref="C6:H6"/>
    <mergeCell ref="C7:H7"/>
    <mergeCell ref="C15:H15"/>
  </mergeCells>
  <phoneticPr fontId="23" type="noConversion"/>
  <printOptions horizontalCentered="1"/>
  <pageMargins left="0.39370078740157483" right="0.39370078740157483" top="0.39370078740157483" bottom="0.78740157480314965" header="0.31496062992125984" footer="0.31496062992125984"/>
  <pageSetup paperSize="9" scale="53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12"/>
  <sheetViews>
    <sheetView rightToLeft="1" view="pageBreakPreview" topLeftCell="C1" zoomScale="80" zoomScaleNormal="100" zoomScaleSheetLayoutView="80" workbookViewId="0">
      <selection activeCell="F26" sqref="F26"/>
    </sheetView>
  </sheetViews>
  <sheetFormatPr baseColWidth="10" defaultRowHeight="30" customHeight="1"/>
  <cols>
    <col min="1" max="2" width="11.42578125" style="2"/>
    <col min="3" max="7" width="12.7109375" style="2" customWidth="1"/>
    <col min="8" max="16384" width="11.42578125" style="2"/>
  </cols>
  <sheetData>
    <row r="9" spans="1:11" ht="30" customHeight="1">
      <c r="A9" s="27"/>
      <c r="B9" s="104"/>
      <c r="C9" s="104"/>
      <c r="D9" s="104"/>
      <c r="E9" s="27"/>
      <c r="F9" s="105"/>
      <c r="G9" s="9"/>
      <c r="H9" s="9"/>
      <c r="I9" s="9"/>
      <c r="J9" s="9"/>
      <c r="K9" s="9"/>
    </row>
    <row r="10" spans="1:11" ht="30" customHeight="1">
      <c r="A10" s="6"/>
      <c r="B10" s="9"/>
      <c r="C10" s="104"/>
      <c r="D10" s="104"/>
      <c r="E10" s="12"/>
      <c r="F10" s="9"/>
      <c r="G10" s="9"/>
      <c r="H10" s="9"/>
      <c r="I10" s="9"/>
      <c r="J10" s="9"/>
      <c r="K10" s="9"/>
    </row>
    <row r="11" spans="1:11" ht="30" customHeight="1">
      <c r="A11" s="6"/>
      <c r="B11" s="13"/>
      <c r="C11" s="826"/>
      <c r="D11" s="826"/>
      <c r="E11" s="826"/>
      <c r="F11" s="826"/>
      <c r="G11" s="826"/>
      <c r="H11" s="826"/>
      <c r="I11" s="826"/>
      <c r="J11" s="7"/>
      <c r="K11" s="9"/>
    </row>
    <row r="12" spans="1:11" ht="30" customHeight="1">
      <c r="A12" s="6"/>
      <c r="B12" s="7"/>
      <c r="C12" s="826"/>
      <c r="D12" s="826"/>
      <c r="E12" s="826"/>
      <c r="F12" s="826"/>
      <c r="G12" s="826"/>
      <c r="H12" s="826"/>
      <c r="I12" s="826"/>
      <c r="J12" s="7"/>
      <c r="K12" s="9"/>
    </row>
    <row r="13" spans="1:11" ht="30" customHeight="1">
      <c r="A13" s="6"/>
      <c r="B13" s="7"/>
      <c r="C13" s="826"/>
      <c r="D13" s="826"/>
      <c r="E13" s="826"/>
      <c r="F13" s="826"/>
      <c r="G13" s="826"/>
      <c r="H13" s="826"/>
      <c r="I13" s="826"/>
      <c r="J13" s="7"/>
      <c r="K13" s="9"/>
    </row>
    <row r="14" spans="1:11" ht="30" customHeight="1">
      <c r="A14" s="6"/>
      <c r="B14" s="7"/>
      <c r="C14" s="826"/>
      <c r="D14" s="826"/>
      <c r="E14" s="826"/>
      <c r="F14" s="826"/>
      <c r="G14" s="826"/>
      <c r="H14" s="826"/>
      <c r="I14" s="826"/>
      <c r="J14" s="7"/>
      <c r="K14" s="9"/>
    </row>
    <row r="15" spans="1:11" ht="30" customHeight="1">
      <c r="A15" s="6"/>
      <c r="B15" s="7"/>
      <c r="C15" s="826"/>
      <c r="D15" s="826"/>
      <c r="E15" s="826"/>
      <c r="F15" s="826"/>
      <c r="G15" s="826"/>
      <c r="H15" s="826"/>
      <c r="I15" s="826"/>
      <c r="J15" s="7"/>
      <c r="K15" s="9"/>
    </row>
    <row r="16" spans="1:11" ht="30" customHeight="1">
      <c r="A16" s="6"/>
      <c r="B16" s="7"/>
      <c r="C16" s="826"/>
      <c r="D16" s="826"/>
      <c r="E16" s="826"/>
      <c r="F16" s="826"/>
      <c r="G16" s="826"/>
      <c r="H16" s="826"/>
      <c r="I16" s="826"/>
      <c r="J16" s="7"/>
      <c r="K16" s="9"/>
    </row>
    <row r="17" spans="1:11" ht="30" customHeight="1">
      <c r="A17" s="6"/>
      <c r="B17" s="7"/>
      <c r="C17" s="826"/>
      <c r="D17" s="826"/>
      <c r="E17" s="826"/>
      <c r="F17" s="826"/>
      <c r="G17" s="826"/>
      <c r="H17" s="826"/>
      <c r="I17" s="826"/>
      <c r="J17" s="7"/>
      <c r="K17" s="9"/>
    </row>
    <row r="18" spans="1:11" ht="30" customHeight="1">
      <c r="A18" s="6"/>
      <c r="B18" s="7"/>
      <c r="C18" s="826"/>
      <c r="D18" s="826"/>
      <c r="E18" s="826"/>
      <c r="F18" s="826"/>
      <c r="G18" s="826"/>
      <c r="H18" s="826"/>
      <c r="I18" s="826"/>
      <c r="J18" s="7"/>
      <c r="K18" s="9"/>
    </row>
    <row r="19" spans="1:11" ht="30" customHeight="1">
      <c r="A19" s="6"/>
      <c r="B19" s="7"/>
      <c r="C19" s="826"/>
      <c r="D19" s="826"/>
      <c r="E19" s="826"/>
      <c r="F19" s="826"/>
      <c r="G19" s="826"/>
      <c r="H19" s="826"/>
      <c r="I19" s="826"/>
      <c r="J19" s="7"/>
      <c r="K19" s="9"/>
    </row>
    <row r="20" spans="1:11" ht="30" customHeight="1">
      <c r="A20" s="6"/>
      <c r="B20" s="7"/>
      <c r="C20" s="826"/>
      <c r="D20" s="826"/>
      <c r="E20" s="826"/>
      <c r="F20" s="826"/>
      <c r="G20" s="826"/>
      <c r="H20" s="826"/>
      <c r="I20" s="826"/>
      <c r="J20" s="7"/>
      <c r="K20" s="9"/>
    </row>
    <row r="21" spans="1:11" ht="30" customHeight="1">
      <c r="A21" s="6"/>
      <c r="B21" s="7"/>
      <c r="C21" s="826"/>
      <c r="D21" s="826"/>
      <c r="E21" s="826"/>
      <c r="F21" s="826"/>
      <c r="G21" s="826"/>
      <c r="H21" s="826"/>
      <c r="I21" s="826"/>
      <c r="J21" s="7"/>
      <c r="K21" s="9"/>
    </row>
    <row r="22" spans="1:11" ht="30" customHeight="1">
      <c r="A22" s="6"/>
      <c r="B22" s="7"/>
      <c r="C22" s="826"/>
      <c r="D22" s="826"/>
      <c r="E22" s="826"/>
      <c r="F22" s="826"/>
      <c r="G22" s="826"/>
      <c r="H22" s="826"/>
      <c r="I22" s="826"/>
      <c r="J22" s="7"/>
      <c r="K22" s="9"/>
    </row>
    <row r="23" spans="1:11" ht="30" customHeight="1">
      <c r="A23" s="6"/>
      <c r="B23" s="10"/>
      <c r="C23" s="11"/>
      <c r="D23" s="10"/>
      <c r="E23" s="12"/>
      <c r="F23" s="9"/>
      <c r="G23" s="9"/>
      <c r="H23" s="9"/>
      <c r="I23" s="9"/>
      <c r="J23" s="13"/>
      <c r="K23" s="9"/>
    </row>
    <row r="24" spans="1:11" ht="30" customHeight="1">
      <c r="A24" s="6"/>
      <c r="B24" s="10"/>
      <c r="C24" s="11"/>
      <c r="D24" s="10"/>
      <c r="E24" s="12"/>
      <c r="F24" s="9"/>
      <c r="G24" s="9"/>
      <c r="H24" s="9"/>
      <c r="I24" s="9"/>
      <c r="J24" s="9"/>
      <c r="K24" s="9"/>
    </row>
    <row r="25" spans="1:11" ht="30" customHeight="1">
      <c r="A25" s="6"/>
      <c r="B25" s="10"/>
      <c r="C25" s="11"/>
      <c r="D25" s="10"/>
      <c r="E25" s="12"/>
      <c r="F25" s="9"/>
      <c r="G25" s="9"/>
      <c r="H25" s="9"/>
      <c r="I25" s="9"/>
      <c r="J25" s="9"/>
      <c r="K25" s="9"/>
    </row>
    <row r="26" spans="1:11" ht="30" customHeight="1">
      <c r="A26" s="6"/>
      <c r="B26" s="10"/>
      <c r="C26" s="11"/>
      <c r="D26" s="10"/>
      <c r="E26" s="12"/>
      <c r="F26" s="9"/>
      <c r="G26" s="9"/>
      <c r="H26" s="9"/>
      <c r="I26" s="9"/>
      <c r="J26" s="9"/>
      <c r="K26" s="9"/>
    </row>
    <row r="27" spans="1:11" ht="30" customHeight="1">
      <c r="A27" s="6"/>
      <c r="B27" s="10"/>
      <c r="C27" s="10"/>
      <c r="D27" s="10"/>
      <c r="E27" s="12"/>
      <c r="F27" s="9"/>
      <c r="G27" s="9"/>
      <c r="H27" s="9"/>
      <c r="I27" s="9"/>
      <c r="J27" s="9"/>
      <c r="K27" s="9"/>
    </row>
    <row r="28" spans="1:11" ht="30" customHeight="1">
      <c r="A28" s="6"/>
      <c r="B28" s="10"/>
      <c r="C28" s="102"/>
      <c r="D28" s="10"/>
      <c r="E28" s="12"/>
      <c r="F28" s="9"/>
      <c r="G28" s="9"/>
      <c r="H28" s="9"/>
      <c r="I28" s="9"/>
      <c r="J28" s="9"/>
      <c r="K28" s="9"/>
    </row>
    <row r="29" spans="1:11" ht="30" customHeight="1">
      <c r="A29" s="13"/>
      <c r="B29" s="13"/>
      <c r="C29" s="13"/>
      <c r="D29" s="13"/>
      <c r="E29" s="13"/>
      <c r="F29" s="9"/>
      <c r="G29" s="9"/>
      <c r="H29" s="9"/>
      <c r="I29" s="9"/>
      <c r="J29" s="9"/>
      <c r="K29" s="9"/>
    </row>
    <row r="30" spans="1:11" ht="30" customHeight="1">
      <c r="A30" s="20"/>
      <c r="B30" s="20"/>
      <c r="C30" s="111"/>
      <c r="D30" s="19"/>
      <c r="E30" s="19"/>
    </row>
    <row r="31" spans="1:11" ht="30" customHeight="1">
      <c r="A31" s="20"/>
      <c r="B31" s="20"/>
      <c r="C31" s="111"/>
      <c r="D31" s="19"/>
      <c r="E31" s="19"/>
    </row>
    <row r="32" spans="1:11" ht="30" customHeight="1">
      <c r="A32" s="112"/>
      <c r="B32" s="112"/>
      <c r="C32" s="113"/>
      <c r="D32" s="19"/>
      <c r="E32" s="19"/>
    </row>
    <row r="33" spans="1:11" ht="30" customHeight="1">
      <c r="A33" s="21"/>
      <c r="B33" s="21"/>
      <c r="C33" s="18"/>
      <c r="D33" s="19"/>
      <c r="E33" s="19"/>
    </row>
    <row r="34" spans="1:11" ht="30" customHeight="1">
      <c r="A34" s="825" t="s">
        <v>69</v>
      </c>
      <c r="B34" s="825"/>
      <c r="C34" s="825"/>
      <c r="D34" s="825"/>
      <c r="E34" s="825"/>
      <c r="F34" s="825"/>
      <c r="G34" s="825"/>
      <c r="H34" s="825"/>
      <c r="I34" s="825"/>
      <c r="J34" s="825"/>
      <c r="K34" s="825"/>
    </row>
    <row r="35" spans="1:11" ht="30" customHeight="1">
      <c r="A35" s="17"/>
      <c r="B35" s="17"/>
      <c r="C35" s="18"/>
      <c r="D35" s="19"/>
      <c r="E35" s="19"/>
    </row>
    <row r="36" spans="1:11" ht="30" customHeight="1">
      <c r="A36" s="20"/>
      <c r="B36" s="20"/>
      <c r="C36" s="18"/>
      <c r="D36" s="19"/>
      <c r="E36" s="19"/>
    </row>
    <row r="37" spans="1:11" ht="30" customHeight="1">
      <c r="A37" s="21"/>
      <c r="B37" s="21"/>
      <c r="C37" s="22"/>
      <c r="D37" s="19"/>
      <c r="E37" s="19"/>
    </row>
    <row r="38" spans="1:11" s="9" customFormat="1" ht="30" customHeight="1">
      <c r="A38" s="15"/>
      <c r="B38" s="15"/>
      <c r="C38" s="23"/>
      <c r="D38" s="13"/>
      <c r="E38" s="13"/>
    </row>
    <row r="39" spans="1:11" ht="30" customHeight="1">
      <c r="A39" s="24"/>
      <c r="B39" s="24"/>
      <c r="C39" s="19"/>
      <c r="D39" s="19"/>
      <c r="E39" s="19"/>
    </row>
    <row r="40" spans="1:11" ht="30" customHeight="1">
      <c r="A40" s="19"/>
      <c r="B40" s="19"/>
      <c r="C40" s="19"/>
      <c r="D40" s="19"/>
      <c r="E40" s="19"/>
    </row>
    <row r="41" spans="1:11" ht="30" customHeight="1">
      <c r="A41" s="19"/>
      <c r="B41" s="19"/>
      <c r="C41" s="25"/>
      <c r="D41" s="19"/>
      <c r="E41" s="19"/>
    </row>
    <row r="42" spans="1:11" ht="30" customHeight="1">
      <c r="A42" s="19"/>
      <c r="B42" s="19"/>
      <c r="C42" s="19"/>
      <c r="D42" s="19"/>
      <c r="E42" s="19"/>
    </row>
    <row r="43" spans="1:11" ht="30" customHeight="1">
      <c r="A43" s="19"/>
      <c r="B43" s="19"/>
      <c r="C43" s="26"/>
      <c r="D43" s="19"/>
      <c r="E43" s="19"/>
    </row>
    <row r="44" spans="1:11" ht="30" customHeight="1">
      <c r="A44" s="27"/>
      <c r="B44" s="27"/>
      <c r="C44" s="26"/>
      <c r="D44" s="27"/>
      <c r="E44" s="27"/>
    </row>
    <row r="45" spans="1:11" ht="30" customHeight="1">
      <c r="A45" s="19"/>
      <c r="B45" s="19"/>
      <c r="C45" s="19"/>
      <c r="D45" s="19"/>
      <c r="E45" s="19"/>
    </row>
    <row r="46" spans="1:11" ht="30" customHeight="1">
      <c r="A46" s="19"/>
      <c r="B46" s="19"/>
      <c r="C46" s="28"/>
      <c r="D46" s="19"/>
      <c r="E46" s="19"/>
    </row>
    <row r="47" spans="1:11" ht="30" customHeight="1">
      <c r="A47" s="19"/>
      <c r="B47" s="19"/>
      <c r="C47" s="28"/>
      <c r="D47" s="19"/>
      <c r="E47" s="19"/>
    </row>
    <row r="48" spans="1:11" ht="30" customHeight="1">
      <c r="A48" s="19"/>
      <c r="B48" s="19"/>
      <c r="C48" s="28"/>
      <c r="D48" s="19"/>
      <c r="E48" s="19"/>
    </row>
    <row r="49" spans="1:5" ht="30" customHeight="1">
      <c r="A49" s="19"/>
      <c r="B49" s="19"/>
      <c r="C49" s="28"/>
      <c r="D49" s="19"/>
      <c r="E49" s="19"/>
    </row>
    <row r="50" spans="1:5" ht="30" customHeight="1">
      <c r="A50" s="19"/>
      <c r="B50" s="19"/>
      <c r="C50" s="19"/>
      <c r="D50" s="19"/>
      <c r="E50" s="19"/>
    </row>
    <row r="51" spans="1:5" ht="30" customHeight="1">
      <c r="A51" s="24"/>
      <c r="B51" s="24"/>
      <c r="C51" s="19"/>
      <c r="D51" s="19"/>
      <c r="E51" s="19"/>
    </row>
    <row r="52" spans="1:5" ht="30" customHeight="1">
      <c r="A52" s="19"/>
      <c r="B52" s="19"/>
      <c r="C52" s="19"/>
      <c r="D52" s="19"/>
      <c r="E52" s="19"/>
    </row>
    <row r="53" spans="1:5" ht="30" customHeight="1">
      <c r="A53" s="28"/>
      <c r="B53" s="28"/>
      <c r="C53" s="28"/>
      <c r="D53" s="28"/>
      <c r="E53" s="19"/>
    </row>
    <row r="54" spans="1:5" ht="30" customHeight="1">
      <c r="A54" s="28"/>
      <c r="B54" s="28"/>
      <c r="C54" s="28"/>
      <c r="D54" s="28"/>
      <c r="E54" s="19"/>
    </row>
    <row r="55" spans="1:5" ht="30" customHeight="1">
      <c r="A55" s="28"/>
      <c r="B55" s="28"/>
      <c r="C55" s="28"/>
      <c r="D55" s="28"/>
      <c r="E55" s="19"/>
    </row>
    <row r="56" spans="1:5" ht="30" customHeight="1">
      <c r="A56" s="28"/>
      <c r="B56" s="28"/>
      <c r="C56" s="28"/>
      <c r="D56" s="28"/>
      <c r="E56" s="19"/>
    </row>
    <row r="57" spans="1:5" ht="30" customHeight="1">
      <c r="A57" s="28"/>
      <c r="B57" s="28"/>
      <c r="C57" s="28"/>
      <c r="D57" s="28"/>
      <c r="E57" s="19"/>
    </row>
    <row r="58" spans="1:5" ht="30" customHeight="1">
      <c r="A58" s="28"/>
      <c r="B58" s="28"/>
      <c r="C58" s="28"/>
      <c r="D58" s="28"/>
      <c r="E58" s="19"/>
    </row>
    <row r="59" spans="1:5" ht="30" customHeight="1">
      <c r="A59" s="19"/>
      <c r="B59" s="19"/>
      <c r="C59" s="19"/>
      <c r="D59" s="19"/>
      <c r="E59" s="19"/>
    </row>
    <row r="60" spans="1:5" ht="30" customHeight="1">
      <c r="A60" s="19"/>
      <c r="B60" s="19"/>
      <c r="C60" s="29"/>
      <c r="D60" s="19"/>
      <c r="E60" s="19"/>
    </row>
    <row r="61" spans="1:5" ht="30" customHeight="1">
      <c r="A61" s="19"/>
      <c r="B61" s="19"/>
      <c r="C61" s="19"/>
      <c r="D61" s="19"/>
      <c r="E61" s="19"/>
    </row>
    <row r="62" spans="1:5" ht="30" customHeight="1">
      <c r="A62" s="19"/>
      <c r="B62" s="19"/>
      <c r="C62" s="19"/>
      <c r="D62" s="19"/>
      <c r="E62" s="19"/>
    </row>
    <row r="63" spans="1:5" ht="30" customHeight="1">
      <c r="A63" s="19"/>
      <c r="B63" s="19"/>
      <c r="C63" s="19"/>
      <c r="D63" s="19"/>
      <c r="E63" s="19"/>
    </row>
    <row r="64" spans="1:5" ht="30" customHeight="1">
      <c r="A64" s="19"/>
      <c r="B64" s="19"/>
      <c r="C64" s="19"/>
      <c r="D64" s="19"/>
      <c r="E64" s="19"/>
    </row>
    <row r="65" spans="1:5" ht="30" customHeight="1">
      <c r="A65" s="19"/>
      <c r="B65" s="19"/>
      <c r="C65" s="19"/>
      <c r="D65" s="19"/>
      <c r="E65" s="19"/>
    </row>
    <row r="66" spans="1:5" ht="30" customHeight="1">
      <c r="A66" s="19"/>
      <c r="B66" s="19"/>
      <c r="C66" s="19"/>
      <c r="D66" s="19"/>
      <c r="E66" s="19"/>
    </row>
    <row r="67" spans="1:5" ht="30" customHeight="1">
      <c r="A67" s="19"/>
      <c r="B67" s="19"/>
      <c r="C67" s="19"/>
      <c r="D67" s="19"/>
      <c r="E67" s="19"/>
    </row>
    <row r="68" spans="1:5" ht="30" customHeight="1">
      <c r="A68" s="19"/>
      <c r="B68" s="19"/>
      <c r="C68" s="19"/>
      <c r="D68" s="19"/>
      <c r="E68" s="19"/>
    </row>
    <row r="69" spans="1:5" ht="30" customHeight="1">
      <c r="A69" s="19"/>
      <c r="B69" s="19"/>
      <c r="C69" s="19"/>
      <c r="D69" s="19"/>
      <c r="E69" s="19"/>
    </row>
    <row r="70" spans="1:5" ht="30" customHeight="1">
      <c r="A70" s="19"/>
      <c r="B70" s="19"/>
      <c r="C70" s="19"/>
      <c r="D70" s="19"/>
      <c r="E70" s="19"/>
    </row>
    <row r="71" spans="1:5" ht="30" customHeight="1">
      <c r="A71" s="19"/>
      <c r="B71" s="19"/>
      <c r="C71" s="19"/>
      <c r="D71" s="19"/>
      <c r="E71" s="19"/>
    </row>
    <row r="72" spans="1:5" ht="30" customHeight="1">
      <c r="A72" s="19"/>
      <c r="B72" s="19"/>
      <c r="C72" s="19"/>
      <c r="D72" s="19"/>
      <c r="E72" s="19"/>
    </row>
    <row r="73" spans="1:5" ht="30" customHeight="1">
      <c r="A73" s="19"/>
      <c r="B73" s="19"/>
      <c r="C73" s="19"/>
      <c r="D73" s="19"/>
      <c r="E73" s="19"/>
    </row>
    <row r="74" spans="1:5" ht="30" customHeight="1">
      <c r="A74" s="19"/>
      <c r="B74" s="19"/>
      <c r="C74" s="19"/>
      <c r="D74" s="19"/>
      <c r="E74" s="19"/>
    </row>
    <row r="75" spans="1:5" ht="30" customHeight="1">
      <c r="A75" s="19"/>
      <c r="B75" s="19"/>
      <c r="C75" s="19"/>
      <c r="D75" s="19"/>
      <c r="E75" s="19"/>
    </row>
    <row r="76" spans="1:5" ht="30" customHeight="1">
      <c r="A76" s="19"/>
      <c r="B76" s="19"/>
      <c r="C76" s="19"/>
      <c r="D76" s="19"/>
      <c r="E76" s="19"/>
    </row>
    <row r="77" spans="1:5" ht="30" customHeight="1">
      <c r="A77" s="19"/>
      <c r="B77" s="19"/>
      <c r="C77" s="19"/>
      <c r="D77" s="19"/>
      <c r="E77" s="19"/>
    </row>
    <row r="78" spans="1:5" ht="30" customHeight="1">
      <c r="A78" s="19"/>
      <c r="B78" s="19"/>
      <c r="C78" s="19"/>
      <c r="D78" s="19"/>
      <c r="E78" s="19"/>
    </row>
    <row r="79" spans="1:5" ht="30" customHeight="1">
      <c r="A79" s="19"/>
      <c r="B79" s="19"/>
      <c r="C79" s="19"/>
      <c r="D79" s="19"/>
      <c r="E79" s="19"/>
    </row>
    <row r="80" spans="1:5" ht="30" customHeight="1">
      <c r="A80" s="19"/>
      <c r="B80" s="19"/>
      <c r="C80" s="19"/>
      <c r="D80" s="19"/>
      <c r="E80" s="19"/>
    </row>
    <row r="81" spans="1:5" ht="30" customHeight="1">
      <c r="A81" s="19"/>
      <c r="B81" s="19"/>
      <c r="C81" s="19"/>
      <c r="D81" s="19"/>
      <c r="E81" s="19"/>
    </row>
    <row r="82" spans="1:5" ht="30" customHeight="1">
      <c r="A82" s="19"/>
      <c r="B82" s="19"/>
      <c r="C82" s="19"/>
      <c r="D82" s="19"/>
      <c r="E82" s="19"/>
    </row>
    <row r="83" spans="1:5" ht="30" customHeight="1">
      <c r="A83" s="19"/>
      <c r="B83" s="19"/>
      <c r="C83" s="19"/>
      <c r="D83" s="19"/>
      <c r="E83" s="19"/>
    </row>
    <row r="84" spans="1:5" ht="30" customHeight="1">
      <c r="A84" s="19"/>
      <c r="B84" s="19"/>
      <c r="C84" s="19"/>
      <c r="D84" s="19"/>
      <c r="E84" s="19"/>
    </row>
    <row r="85" spans="1:5" ht="30" customHeight="1">
      <c r="A85" s="19"/>
      <c r="B85" s="19"/>
      <c r="C85" s="19"/>
      <c r="D85" s="19"/>
      <c r="E85" s="19"/>
    </row>
    <row r="86" spans="1:5" ht="30" customHeight="1">
      <c r="A86" s="19"/>
      <c r="B86" s="19"/>
      <c r="C86" s="19"/>
      <c r="D86" s="19"/>
      <c r="E86" s="19"/>
    </row>
    <row r="87" spans="1:5" ht="30" customHeight="1">
      <c r="A87" s="19"/>
      <c r="B87" s="19"/>
      <c r="C87" s="19"/>
      <c r="D87" s="19"/>
      <c r="E87" s="19"/>
    </row>
    <row r="88" spans="1:5" ht="30" customHeight="1">
      <c r="A88" s="19"/>
      <c r="B88" s="19"/>
      <c r="C88" s="19"/>
      <c r="D88" s="19"/>
      <c r="E88" s="19"/>
    </row>
    <row r="89" spans="1:5" ht="30" customHeight="1">
      <c r="A89" s="19"/>
      <c r="B89" s="19"/>
      <c r="C89" s="19"/>
      <c r="D89" s="19"/>
      <c r="E89" s="19"/>
    </row>
    <row r="90" spans="1:5" ht="30" customHeight="1">
      <c r="A90" s="19"/>
      <c r="B90" s="19"/>
      <c r="C90" s="19"/>
      <c r="D90" s="19"/>
      <c r="E90" s="19"/>
    </row>
    <row r="91" spans="1:5" ht="30" customHeight="1">
      <c r="A91" s="19"/>
      <c r="B91" s="19"/>
      <c r="C91" s="19"/>
      <c r="D91" s="19"/>
      <c r="E91" s="19"/>
    </row>
    <row r="92" spans="1:5" ht="30" customHeight="1">
      <c r="A92" s="19"/>
      <c r="B92" s="19"/>
      <c r="C92" s="19"/>
      <c r="D92" s="19"/>
      <c r="E92" s="19"/>
    </row>
    <row r="93" spans="1:5" ht="30" customHeight="1">
      <c r="A93" s="19"/>
      <c r="B93" s="19"/>
      <c r="C93" s="19"/>
      <c r="D93" s="19"/>
      <c r="E93" s="19"/>
    </row>
    <row r="94" spans="1:5" ht="30" customHeight="1">
      <c r="A94" s="19"/>
      <c r="B94" s="19"/>
      <c r="C94" s="19"/>
      <c r="D94" s="19"/>
      <c r="E94" s="19"/>
    </row>
    <row r="95" spans="1:5" ht="30" customHeight="1">
      <c r="A95" s="19"/>
      <c r="B95" s="19"/>
      <c r="C95" s="19"/>
      <c r="D95" s="19"/>
      <c r="E95" s="19"/>
    </row>
    <row r="96" spans="1:5" ht="30" customHeight="1">
      <c r="A96" s="19"/>
      <c r="B96" s="19"/>
      <c r="C96" s="19"/>
      <c r="D96" s="19"/>
      <c r="E96" s="19"/>
    </row>
    <row r="97" spans="1:5" ht="30" customHeight="1">
      <c r="A97" s="19"/>
      <c r="B97" s="19"/>
      <c r="C97" s="19"/>
      <c r="D97" s="19"/>
      <c r="E97" s="19"/>
    </row>
    <row r="98" spans="1:5" ht="30" customHeight="1">
      <c r="A98" s="19"/>
      <c r="B98" s="19"/>
      <c r="C98" s="19"/>
      <c r="D98" s="19"/>
      <c r="E98" s="19"/>
    </row>
    <row r="99" spans="1:5" ht="30" customHeight="1">
      <c r="A99" s="19"/>
      <c r="B99" s="19"/>
      <c r="C99" s="19"/>
      <c r="D99" s="19"/>
      <c r="E99" s="19"/>
    </row>
    <row r="100" spans="1:5" ht="30" customHeight="1">
      <c r="A100" s="19"/>
      <c r="B100" s="19"/>
      <c r="C100" s="19"/>
      <c r="D100" s="19"/>
      <c r="E100" s="19"/>
    </row>
    <row r="101" spans="1:5" ht="30" customHeight="1">
      <c r="A101" s="19"/>
      <c r="B101" s="19"/>
      <c r="C101" s="19"/>
      <c r="D101" s="19"/>
      <c r="E101" s="19"/>
    </row>
    <row r="102" spans="1:5" ht="30" customHeight="1">
      <c r="A102" s="19"/>
      <c r="B102" s="19"/>
      <c r="C102" s="19"/>
      <c r="D102" s="19"/>
      <c r="E102" s="19"/>
    </row>
    <row r="103" spans="1:5" ht="30" customHeight="1">
      <c r="A103" s="19"/>
      <c r="B103" s="19"/>
      <c r="C103" s="19"/>
      <c r="D103" s="19"/>
      <c r="E103" s="19"/>
    </row>
    <row r="104" spans="1:5" ht="30" customHeight="1">
      <c r="A104" s="19"/>
      <c r="B104" s="19"/>
      <c r="C104" s="19"/>
      <c r="D104" s="19"/>
      <c r="E104" s="19"/>
    </row>
    <row r="105" spans="1:5" ht="30" customHeight="1">
      <c r="A105" s="19"/>
      <c r="B105" s="19"/>
      <c r="C105" s="19"/>
      <c r="D105" s="19"/>
      <c r="E105" s="19"/>
    </row>
    <row r="106" spans="1:5" ht="30" customHeight="1">
      <c r="A106" s="19"/>
      <c r="B106" s="19"/>
      <c r="C106" s="19"/>
      <c r="D106" s="19"/>
      <c r="E106" s="19"/>
    </row>
    <row r="107" spans="1:5" ht="30" customHeight="1">
      <c r="A107" s="19"/>
      <c r="B107" s="19"/>
      <c r="C107" s="19"/>
      <c r="D107" s="19"/>
      <c r="E107" s="19"/>
    </row>
    <row r="108" spans="1:5" ht="30" customHeight="1">
      <c r="A108" s="19"/>
      <c r="B108" s="19"/>
      <c r="C108" s="19"/>
      <c r="D108" s="19"/>
      <c r="E108" s="19"/>
    </row>
    <row r="109" spans="1:5" ht="30" customHeight="1">
      <c r="A109" s="19"/>
      <c r="B109" s="19"/>
      <c r="C109" s="19"/>
      <c r="D109" s="19"/>
      <c r="E109" s="19"/>
    </row>
    <row r="110" spans="1:5" ht="30" customHeight="1">
      <c r="A110" s="19"/>
      <c r="B110" s="19"/>
      <c r="C110" s="19"/>
      <c r="D110" s="19"/>
      <c r="E110" s="19"/>
    </row>
    <row r="111" spans="1:5" ht="30" customHeight="1">
      <c r="A111" s="19"/>
      <c r="B111" s="19"/>
      <c r="C111" s="19"/>
      <c r="D111" s="19"/>
      <c r="E111" s="19"/>
    </row>
    <row r="112" spans="1:5" ht="30" customHeight="1">
      <c r="A112" s="19"/>
      <c r="B112" s="19"/>
      <c r="C112" s="19"/>
      <c r="D112" s="19"/>
      <c r="E112" s="19"/>
    </row>
  </sheetData>
  <mergeCells count="2">
    <mergeCell ref="C11:I22"/>
    <mergeCell ref="A34:K34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5" orientation="portrait" horizontalDpi="180" verticalDpi="18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P151"/>
  <sheetViews>
    <sheetView rightToLeft="1" view="pageBreakPreview" zoomScale="57" zoomScaleNormal="100" zoomScaleSheetLayoutView="57" workbookViewId="0">
      <selection activeCell="F26" sqref="F26"/>
    </sheetView>
  </sheetViews>
  <sheetFormatPr baseColWidth="10" defaultRowHeight="30" customHeight="1"/>
  <cols>
    <col min="1" max="1" width="10.28515625" style="30" customWidth="1"/>
    <col min="2" max="3" width="11.42578125" style="30"/>
    <col min="4" max="8" width="15.42578125" style="30" customWidth="1"/>
    <col min="9" max="9" width="22.85546875" style="73" customWidth="1"/>
    <col min="10" max="10" width="22.85546875" style="282" customWidth="1"/>
    <col min="11" max="16384" width="11.42578125" style="30"/>
  </cols>
  <sheetData>
    <row r="2" spans="1:10" ht="30" customHeight="1" thickBot="1">
      <c r="A2" s="271"/>
      <c r="B2" s="271"/>
      <c r="C2" s="271"/>
      <c r="D2" s="91"/>
      <c r="E2" s="91"/>
      <c r="F2" s="91"/>
      <c r="G2" s="91"/>
      <c r="H2" s="91"/>
      <c r="I2" s="278"/>
      <c r="J2" s="279"/>
    </row>
    <row r="3" spans="1:10" ht="60" customHeight="1" thickTop="1" thickBot="1">
      <c r="A3" s="855" t="s">
        <v>26</v>
      </c>
      <c r="B3" s="856"/>
      <c r="C3" s="856"/>
      <c r="D3" s="856"/>
      <c r="E3" s="856"/>
      <c r="F3" s="856"/>
      <c r="G3" s="856"/>
      <c r="H3" s="856"/>
      <c r="I3" s="856"/>
      <c r="J3" s="857"/>
    </row>
    <row r="4" spans="1:10" ht="30" customHeight="1" thickTop="1">
      <c r="A4" s="36"/>
      <c r="B4" s="36"/>
      <c r="C4" s="36"/>
      <c r="D4" s="36"/>
      <c r="E4" s="36"/>
      <c r="F4" s="36"/>
      <c r="G4" s="36"/>
      <c r="H4" s="36"/>
      <c r="I4" s="36"/>
      <c r="J4" s="224"/>
    </row>
    <row r="5" spans="1:10" ht="30" customHeight="1" thickBot="1">
      <c r="A5" s="114"/>
      <c r="B5" s="36"/>
      <c r="C5" s="36"/>
      <c r="D5" s="36"/>
      <c r="E5" s="36"/>
      <c r="F5" s="36"/>
      <c r="G5" s="36"/>
      <c r="H5" s="36"/>
      <c r="I5" s="36"/>
      <c r="J5" s="238"/>
    </row>
    <row r="6" spans="1:10" ht="60" customHeight="1" thickTop="1" thickBot="1">
      <c r="A6" s="805" t="s">
        <v>239</v>
      </c>
      <c r="B6" s="806"/>
      <c r="C6" s="806"/>
      <c r="D6" s="806"/>
      <c r="E6" s="806"/>
      <c r="F6" s="806"/>
      <c r="G6" s="806"/>
      <c r="H6" s="806"/>
      <c r="I6" s="806"/>
      <c r="J6" s="807"/>
    </row>
    <row r="7" spans="1:10" ht="30" customHeight="1" thickTop="1" thickBot="1">
      <c r="A7" s="270"/>
      <c r="B7" s="270"/>
      <c r="C7" s="270"/>
      <c r="D7" s="115"/>
      <c r="E7" s="115"/>
      <c r="F7" s="115"/>
      <c r="G7" s="115"/>
      <c r="H7" s="115"/>
      <c r="I7" s="278"/>
      <c r="J7" s="279"/>
    </row>
    <row r="8" spans="1:10" s="31" customFormat="1" ht="57.75" customHeight="1" thickBot="1">
      <c r="A8" s="32" t="s">
        <v>2</v>
      </c>
      <c r="B8" s="788" t="s">
        <v>240</v>
      </c>
      <c r="C8" s="789"/>
      <c r="D8" s="789"/>
      <c r="E8" s="789"/>
      <c r="F8" s="789"/>
      <c r="G8" s="789"/>
      <c r="H8" s="789"/>
      <c r="I8" s="207" t="s">
        <v>307</v>
      </c>
      <c r="J8" s="207" t="s">
        <v>308</v>
      </c>
    </row>
    <row r="9" spans="1:10" s="106" customFormat="1" ht="30" customHeight="1">
      <c r="A9" s="860" t="s">
        <v>241</v>
      </c>
      <c r="B9" s="863" t="s">
        <v>229</v>
      </c>
      <c r="C9" s="314"/>
      <c r="D9" s="312" t="s">
        <v>8</v>
      </c>
      <c r="E9" s="313"/>
      <c r="F9" s="313"/>
      <c r="G9" s="313"/>
      <c r="H9" s="313"/>
      <c r="I9" s="239"/>
      <c r="J9" s="239"/>
    </row>
    <row r="10" spans="1:10" s="31" customFormat="1" ht="36.75" customHeight="1">
      <c r="A10" s="861"/>
      <c r="B10" s="864"/>
      <c r="C10" s="100" t="s">
        <v>233</v>
      </c>
      <c r="D10" s="858" t="s">
        <v>458</v>
      </c>
      <c r="E10" s="859"/>
      <c r="F10" s="859"/>
      <c r="G10" s="859"/>
      <c r="H10" s="859"/>
      <c r="I10" s="233">
        <f>الفهرس!J6</f>
        <v>0</v>
      </c>
      <c r="J10" s="233">
        <f>الفهرس!K6</f>
        <v>0</v>
      </c>
    </row>
    <row r="11" spans="1:10" s="14" customFormat="1" ht="36.75" customHeight="1" thickBot="1">
      <c r="A11" s="861"/>
      <c r="B11" s="865"/>
      <c r="C11" s="100" t="s">
        <v>234</v>
      </c>
      <c r="D11" s="309" t="s">
        <v>73</v>
      </c>
      <c r="E11" s="310"/>
      <c r="F11" s="310"/>
      <c r="G11" s="310"/>
      <c r="H11" s="310"/>
      <c r="I11" s="233">
        <f>الفهرس!J7</f>
        <v>0</v>
      </c>
      <c r="J11" s="233">
        <f>الفهرس!K7</f>
        <v>0</v>
      </c>
    </row>
    <row r="12" spans="1:10" s="35" customFormat="1" ht="39.950000000000003" customHeight="1" thickBot="1">
      <c r="A12" s="861"/>
      <c r="B12" s="798" t="s">
        <v>247</v>
      </c>
      <c r="C12" s="799"/>
      <c r="D12" s="799"/>
      <c r="E12" s="799"/>
      <c r="F12" s="799"/>
      <c r="G12" s="799"/>
      <c r="H12" s="799"/>
      <c r="I12" s="217">
        <f>SUM(I10:I11)</f>
        <v>0</v>
      </c>
      <c r="J12" s="217">
        <f>SUM(J10:J11)</f>
        <v>0</v>
      </c>
    </row>
    <row r="13" spans="1:10" s="106" customFormat="1" ht="30" customHeight="1">
      <c r="A13" s="861"/>
      <c r="B13" s="863" t="s">
        <v>230</v>
      </c>
      <c r="C13" s="314"/>
      <c r="D13" s="300" t="s">
        <v>9</v>
      </c>
      <c r="E13" s="301"/>
      <c r="F13" s="301"/>
      <c r="G13" s="301"/>
      <c r="H13" s="301"/>
      <c r="I13" s="239"/>
      <c r="J13" s="239"/>
    </row>
    <row r="14" spans="1:10" s="14" customFormat="1" ht="30" customHeight="1">
      <c r="A14" s="861"/>
      <c r="B14" s="864"/>
      <c r="C14" s="203" t="s">
        <v>233</v>
      </c>
      <c r="D14" s="303" t="s">
        <v>103</v>
      </c>
      <c r="E14" s="304"/>
      <c r="F14" s="304"/>
      <c r="G14" s="304"/>
      <c r="H14" s="305"/>
      <c r="I14" s="434">
        <f>الفهرس!J10</f>
        <v>0</v>
      </c>
      <c r="J14" s="434">
        <f>الفهرس!K10</f>
        <v>0</v>
      </c>
    </row>
    <row r="15" spans="1:10" s="14" customFormat="1" ht="30" customHeight="1">
      <c r="A15" s="861"/>
      <c r="B15" s="864"/>
      <c r="C15" s="204" t="s">
        <v>234</v>
      </c>
      <c r="D15" s="306" t="s">
        <v>249</v>
      </c>
      <c r="E15" s="307"/>
      <c r="F15" s="307"/>
      <c r="G15" s="307"/>
      <c r="H15" s="308"/>
      <c r="I15" s="233">
        <f>الفهرس!J11</f>
        <v>0</v>
      </c>
      <c r="J15" s="233">
        <f>الفهرس!K11</f>
        <v>0</v>
      </c>
    </row>
    <row r="16" spans="1:10" s="14" customFormat="1" ht="30" customHeight="1">
      <c r="A16" s="861"/>
      <c r="B16" s="864"/>
      <c r="C16" s="204" t="s">
        <v>235</v>
      </c>
      <c r="D16" s="306" t="s">
        <v>27</v>
      </c>
      <c r="E16" s="307"/>
      <c r="F16" s="307"/>
      <c r="G16" s="307"/>
      <c r="H16" s="308"/>
      <c r="I16" s="233">
        <f>الفهرس!J12</f>
        <v>0</v>
      </c>
      <c r="J16" s="233">
        <f>الفهرس!K12</f>
        <v>0</v>
      </c>
    </row>
    <row r="17" spans="1:10" s="14" customFormat="1" ht="30" customHeight="1">
      <c r="A17" s="861"/>
      <c r="B17" s="864"/>
      <c r="C17" s="204" t="s">
        <v>242</v>
      </c>
      <c r="D17" s="306" t="s">
        <v>245</v>
      </c>
      <c r="E17" s="307"/>
      <c r="F17" s="307"/>
      <c r="G17" s="307"/>
      <c r="H17" s="308"/>
      <c r="I17" s="233">
        <f>الفهرس!J13</f>
        <v>0</v>
      </c>
      <c r="J17" s="233">
        <f>الفهرس!K13</f>
        <v>0</v>
      </c>
    </row>
    <row r="18" spans="1:10" s="14" customFormat="1" ht="30" customHeight="1">
      <c r="A18" s="861"/>
      <c r="B18" s="864"/>
      <c r="C18" s="204" t="s">
        <v>243</v>
      </c>
      <c r="D18" s="306" t="s">
        <v>28</v>
      </c>
      <c r="E18" s="307"/>
      <c r="F18" s="307"/>
      <c r="G18" s="307"/>
      <c r="H18" s="308"/>
      <c r="I18" s="233">
        <f>الفهرس!J14</f>
        <v>0</v>
      </c>
      <c r="J18" s="233">
        <f>الفهرس!K14</f>
        <v>0</v>
      </c>
    </row>
    <row r="19" spans="1:10" s="14" customFormat="1" ht="30" customHeight="1" thickBot="1">
      <c r="A19" s="861"/>
      <c r="B19" s="865"/>
      <c r="C19" s="205" t="s">
        <v>244</v>
      </c>
      <c r="D19" s="309" t="s">
        <v>35</v>
      </c>
      <c r="E19" s="310"/>
      <c r="F19" s="310"/>
      <c r="G19" s="310"/>
      <c r="H19" s="311"/>
      <c r="I19" s="234">
        <f>الفهرس!J15</f>
        <v>0</v>
      </c>
      <c r="J19" s="234">
        <f>الفهرس!K15</f>
        <v>0</v>
      </c>
    </row>
    <row r="20" spans="1:10" s="35" customFormat="1" ht="39.950000000000003" customHeight="1" thickBot="1">
      <c r="A20" s="861"/>
      <c r="B20" s="798" t="s">
        <v>246</v>
      </c>
      <c r="C20" s="799"/>
      <c r="D20" s="799"/>
      <c r="E20" s="799"/>
      <c r="F20" s="799"/>
      <c r="G20" s="799"/>
      <c r="H20" s="799"/>
      <c r="I20" s="217">
        <f>SUM(I14:I19)</f>
        <v>0</v>
      </c>
      <c r="J20" s="217">
        <f>SUM(J14:J19)</f>
        <v>0</v>
      </c>
    </row>
    <row r="21" spans="1:10" s="14" customFormat="1" ht="30" customHeight="1">
      <c r="A21" s="861"/>
      <c r="B21" s="863" t="s">
        <v>231</v>
      </c>
      <c r="C21" s="314"/>
      <c r="D21" s="300" t="s">
        <v>10</v>
      </c>
      <c r="E21" s="301"/>
      <c r="F21" s="301"/>
      <c r="G21" s="301"/>
      <c r="H21" s="301"/>
      <c r="I21" s="239"/>
      <c r="J21" s="239"/>
    </row>
    <row r="22" spans="1:10" s="14" customFormat="1" ht="30" customHeight="1">
      <c r="A22" s="861"/>
      <c r="B22" s="864"/>
      <c r="C22" s="203" t="s">
        <v>233</v>
      </c>
      <c r="D22" s="303" t="s">
        <v>29</v>
      </c>
      <c r="E22" s="304"/>
      <c r="F22" s="304"/>
      <c r="G22" s="304"/>
      <c r="H22" s="304"/>
      <c r="I22" s="434">
        <f>الفهرس!J17</f>
        <v>0</v>
      </c>
      <c r="J22" s="434">
        <f>الفهرس!K17</f>
        <v>0</v>
      </c>
    </row>
    <row r="23" spans="1:10" s="14" customFormat="1" ht="30" customHeight="1">
      <c r="A23" s="861"/>
      <c r="B23" s="864"/>
      <c r="C23" s="204" t="s">
        <v>234</v>
      </c>
      <c r="D23" s="306" t="s">
        <v>75</v>
      </c>
      <c r="E23" s="307"/>
      <c r="F23" s="307"/>
      <c r="G23" s="307"/>
      <c r="H23" s="307"/>
      <c r="I23" s="233">
        <f>الفهرس!J18</f>
        <v>0</v>
      </c>
      <c r="J23" s="233">
        <f>الفهرس!K18</f>
        <v>0</v>
      </c>
    </row>
    <row r="24" spans="1:10" s="14" customFormat="1" ht="30" customHeight="1">
      <c r="A24" s="861"/>
      <c r="B24" s="864"/>
      <c r="C24" s="204" t="s">
        <v>235</v>
      </c>
      <c r="D24" s="306" t="s">
        <v>76</v>
      </c>
      <c r="E24" s="307"/>
      <c r="F24" s="307"/>
      <c r="G24" s="307"/>
      <c r="H24" s="307"/>
      <c r="I24" s="233">
        <f>الفهرس!J19</f>
        <v>0</v>
      </c>
      <c r="J24" s="233">
        <f>الفهرس!K19</f>
        <v>0</v>
      </c>
    </row>
    <row r="25" spans="1:10" s="14" customFormat="1" ht="30" customHeight="1">
      <c r="A25" s="861"/>
      <c r="B25" s="864"/>
      <c r="C25" s="204" t="s">
        <v>242</v>
      </c>
      <c r="D25" s="306" t="s">
        <v>30</v>
      </c>
      <c r="E25" s="307"/>
      <c r="F25" s="307"/>
      <c r="G25" s="307"/>
      <c r="H25" s="307"/>
      <c r="I25" s="233">
        <f>الفهرس!J20</f>
        <v>0</v>
      </c>
      <c r="J25" s="233">
        <f>الفهرس!K20</f>
        <v>0</v>
      </c>
    </row>
    <row r="26" spans="1:10" s="14" customFormat="1" ht="30" customHeight="1">
      <c r="A26" s="861"/>
      <c r="B26" s="864"/>
      <c r="C26" s="204" t="s">
        <v>243</v>
      </c>
      <c r="D26" s="306" t="str">
        <f>الفهرس!I21</f>
        <v>المواد الصيدلانية ومواد الأخرى</v>
      </c>
      <c r="E26" s="307"/>
      <c r="F26" s="307"/>
      <c r="G26" s="307"/>
      <c r="H26" s="307"/>
      <c r="I26" s="233">
        <f>الفهرس!J21</f>
        <v>0</v>
      </c>
      <c r="J26" s="233">
        <f>الفهرس!K21</f>
        <v>0</v>
      </c>
    </row>
    <row r="27" spans="1:10" s="14" customFormat="1" ht="30" customHeight="1" thickBot="1">
      <c r="A27" s="861"/>
      <c r="B27" s="865"/>
      <c r="C27" s="205" t="s">
        <v>244</v>
      </c>
      <c r="D27" s="309" t="s">
        <v>31</v>
      </c>
      <c r="E27" s="310"/>
      <c r="F27" s="310"/>
      <c r="G27" s="310"/>
      <c r="H27" s="310"/>
      <c r="I27" s="234">
        <f>الفهرس!J22</f>
        <v>0</v>
      </c>
      <c r="J27" s="234">
        <f>الفهرس!K22</f>
        <v>0</v>
      </c>
    </row>
    <row r="28" spans="1:10" s="35" customFormat="1" ht="39.950000000000003" customHeight="1" thickBot="1">
      <c r="A28" s="862"/>
      <c r="B28" s="798" t="s">
        <v>248</v>
      </c>
      <c r="C28" s="799"/>
      <c r="D28" s="799"/>
      <c r="E28" s="799"/>
      <c r="F28" s="799"/>
      <c r="G28" s="799"/>
      <c r="H28" s="799"/>
      <c r="I28" s="217">
        <f>SUM(I22:I27)</f>
        <v>0</v>
      </c>
      <c r="J28" s="217">
        <f>SUM(J22:J27)</f>
        <v>0</v>
      </c>
    </row>
    <row r="29" spans="1:10" s="72" customFormat="1" ht="30" customHeight="1">
      <c r="A29" s="77"/>
      <c r="B29" s="77"/>
      <c r="C29" s="77"/>
      <c r="D29" s="116"/>
      <c r="E29" s="116"/>
      <c r="F29" s="116"/>
      <c r="G29" s="116"/>
      <c r="H29" s="116"/>
      <c r="I29" s="278"/>
      <c r="J29" s="279"/>
    </row>
    <row r="30" spans="1:10" s="72" customFormat="1" ht="30" customHeight="1">
      <c r="A30" s="825" t="s">
        <v>49</v>
      </c>
      <c r="B30" s="825"/>
      <c r="C30" s="825"/>
      <c r="D30" s="825"/>
      <c r="E30" s="825"/>
      <c r="F30" s="825"/>
      <c r="G30" s="825"/>
      <c r="H30" s="825"/>
      <c r="I30" s="825"/>
      <c r="J30" s="825"/>
    </row>
    <row r="31" spans="1:10" s="72" customFormat="1" ht="30" customHeight="1">
      <c r="A31" s="77"/>
      <c r="B31" s="77"/>
      <c r="C31" s="77"/>
      <c r="D31" s="102"/>
      <c r="E31" s="102"/>
      <c r="F31" s="102"/>
      <c r="G31" s="102"/>
      <c r="H31" s="102"/>
      <c r="I31" s="278"/>
      <c r="J31" s="279"/>
    </row>
    <row r="32" spans="1:10" s="72" customFormat="1" ht="30" customHeight="1">
      <c r="A32" s="65"/>
      <c r="B32" s="65"/>
      <c r="C32" s="65"/>
      <c r="D32" s="66"/>
      <c r="E32" s="66"/>
      <c r="F32" s="66"/>
      <c r="G32" s="66"/>
      <c r="H32" s="66"/>
      <c r="I32" s="65"/>
      <c r="J32" s="211"/>
    </row>
    <row r="33" spans="1:15" s="72" customFormat="1" ht="30" customHeight="1">
      <c r="A33" s="77"/>
      <c r="B33" s="77"/>
      <c r="C33" s="77"/>
      <c r="D33" s="82"/>
      <c r="E33" s="82"/>
      <c r="F33" s="82"/>
      <c r="G33" s="82"/>
      <c r="H33" s="82"/>
      <c r="I33" s="65"/>
      <c r="J33" s="211"/>
    </row>
    <row r="34" spans="1:15" s="72" customFormat="1" ht="30" customHeight="1">
      <c r="A34" s="78"/>
      <c r="B34" s="78"/>
      <c r="C34" s="78"/>
      <c r="D34" s="117"/>
      <c r="E34" s="117"/>
      <c r="F34" s="117"/>
      <c r="G34" s="117"/>
      <c r="H34" s="117"/>
      <c r="I34" s="65"/>
      <c r="J34" s="211"/>
    </row>
    <row r="35" spans="1:15" s="72" customFormat="1" ht="30" customHeight="1">
      <c r="A35" s="65"/>
      <c r="B35" s="65"/>
      <c r="C35" s="65"/>
      <c r="D35" s="118"/>
      <c r="E35" s="118"/>
      <c r="F35" s="118"/>
      <c r="G35" s="118"/>
      <c r="H35" s="118"/>
      <c r="I35" s="65"/>
      <c r="J35" s="211"/>
    </row>
    <row r="36" spans="1:15" s="72" customFormat="1" ht="30" customHeight="1">
      <c r="A36" s="65"/>
      <c r="B36" s="65"/>
      <c r="C36" s="65"/>
      <c r="D36" s="119"/>
      <c r="E36" s="119"/>
      <c r="F36" s="119"/>
      <c r="G36" s="119"/>
      <c r="H36" s="119"/>
      <c r="I36" s="65"/>
      <c r="J36" s="211"/>
    </row>
    <row r="37" spans="1:15" s="72" customFormat="1" ht="30" customHeight="1">
      <c r="A37" s="78"/>
      <c r="B37" s="78"/>
      <c r="C37" s="78"/>
      <c r="D37" s="120"/>
      <c r="E37" s="120"/>
      <c r="F37" s="120"/>
      <c r="G37" s="120"/>
      <c r="H37" s="120"/>
      <c r="I37" s="270"/>
      <c r="J37" s="230"/>
    </row>
    <row r="38" spans="1:15" s="72" customFormat="1" ht="30" customHeight="1">
      <c r="A38" s="271"/>
      <c r="B38" s="271"/>
      <c r="C38" s="271"/>
      <c r="D38" s="75"/>
      <c r="E38" s="75"/>
      <c r="F38" s="75"/>
      <c r="G38" s="75"/>
      <c r="H38" s="75"/>
      <c r="I38" s="278"/>
      <c r="J38" s="279"/>
    </row>
    <row r="39" spans="1:15" s="72" customFormat="1" ht="30" customHeight="1">
      <c r="A39" s="74"/>
      <c r="B39" s="74"/>
      <c r="C39" s="74"/>
      <c r="D39" s="75"/>
      <c r="E39" s="75"/>
      <c r="F39" s="75"/>
      <c r="G39" s="75"/>
      <c r="H39" s="75"/>
      <c r="I39" s="102"/>
      <c r="J39" s="433"/>
    </row>
    <row r="40" spans="1:15" s="72" customFormat="1" ht="30" customHeight="1">
      <c r="A40" s="74"/>
      <c r="B40" s="74"/>
      <c r="C40" s="74"/>
      <c r="D40" s="75"/>
      <c r="E40" s="75"/>
      <c r="F40" s="75"/>
      <c r="G40" s="75"/>
      <c r="H40" s="75"/>
      <c r="I40" s="102"/>
      <c r="J40" s="433"/>
    </row>
    <row r="41" spans="1:15" s="72" customFormat="1" ht="30" customHeight="1">
      <c r="A41" s="74"/>
      <c r="B41" s="74"/>
      <c r="C41" s="74"/>
      <c r="D41" s="108"/>
      <c r="E41" s="108"/>
      <c r="F41" s="108"/>
      <c r="G41" s="108"/>
      <c r="H41" s="108"/>
      <c r="I41" s="102"/>
      <c r="J41" s="433"/>
    </row>
    <row r="42" spans="1:15" s="72" customFormat="1" ht="30" customHeight="1">
      <c r="A42" s="74"/>
      <c r="B42" s="74"/>
      <c r="C42" s="74"/>
      <c r="D42" s="108"/>
      <c r="E42" s="108"/>
      <c r="F42" s="108"/>
      <c r="G42" s="108"/>
      <c r="H42" s="108"/>
      <c r="I42" s="102"/>
      <c r="J42" s="433"/>
    </row>
    <row r="43" spans="1:15" ht="30" customHeight="1">
      <c r="A43" s="74"/>
      <c r="B43" s="74"/>
      <c r="C43" s="74"/>
      <c r="D43" s="92"/>
      <c r="E43" s="92"/>
      <c r="F43" s="92"/>
      <c r="G43" s="92"/>
      <c r="H43" s="92"/>
      <c r="I43" s="102"/>
      <c r="J43" s="433"/>
      <c r="L43" s="60"/>
      <c r="M43" s="60"/>
      <c r="N43" s="60"/>
      <c r="O43" s="60"/>
    </row>
    <row r="44" spans="1:15" ht="30" customHeight="1">
      <c r="A44" s="270"/>
      <c r="B44" s="270"/>
      <c r="C44" s="270"/>
      <c r="D44" s="93"/>
      <c r="E44" s="93"/>
      <c r="F44" s="93"/>
      <c r="G44" s="93"/>
      <c r="H44" s="93"/>
      <c r="I44" s="102"/>
      <c r="J44" s="433"/>
      <c r="L44" s="60"/>
      <c r="M44" s="60"/>
      <c r="N44" s="60"/>
      <c r="O44" s="60"/>
    </row>
    <row r="45" spans="1:15" ht="30" customHeight="1">
      <c r="A45" s="270"/>
      <c r="B45" s="270"/>
      <c r="C45" s="270"/>
      <c r="D45" s="94"/>
      <c r="E45" s="94"/>
      <c r="F45" s="94"/>
      <c r="G45" s="94"/>
      <c r="H45" s="94"/>
      <c r="I45" s="102"/>
      <c r="J45" s="433"/>
      <c r="L45" s="60"/>
      <c r="M45" s="60"/>
      <c r="N45" s="60"/>
      <c r="O45" s="60"/>
    </row>
    <row r="46" spans="1:15" ht="30" customHeight="1">
      <c r="A46" s="271"/>
      <c r="B46" s="271"/>
      <c r="C46" s="271"/>
      <c r="D46" s="91"/>
      <c r="E46" s="91"/>
      <c r="F46" s="91"/>
      <c r="G46" s="91"/>
      <c r="H46" s="91"/>
      <c r="I46" s="278"/>
      <c r="J46" s="279"/>
      <c r="L46" s="60"/>
      <c r="M46" s="60"/>
      <c r="N46" s="60"/>
      <c r="O46" s="60"/>
    </row>
    <row r="47" spans="1:15" ht="30" customHeight="1">
      <c r="A47" s="271"/>
      <c r="B47" s="271"/>
      <c r="C47" s="271"/>
      <c r="D47" s="91"/>
      <c r="E47" s="91"/>
      <c r="F47" s="91"/>
      <c r="G47" s="91"/>
      <c r="H47" s="91"/>
      <c r="I47" s="278"/>
      <c r="J47" s="279"/>
    </row>
    <row r="48" spans="1:15" ht="30" customHeight="1">
      <c r="A48" s="60"/>
      <c r="B48" s="60"/>
      <c r="C48" s="60"/>
      <c r="D48" s="91"/>
      <c r="E48" s="91"/>
      <c r="F48" s="91"/>
      <c r="G48" s="91"/>
      <c r="H48" s="91"/>
      <c r="I48" s="278"/>
      <c r="J48" s="279"/>
    </row>
    <row r="49" spans="1:16" ht="30" customHeight="1">
      <c r="A49" s="271"/>
      <c r="B49" s="271"/>
      <c r="C49" s="271"/>
      <c r="D49" s="95"/>
      <c r="E49" s="95"/>
      <c r="F49" s="95"/>
      <c r="G49" s="95"/>
      <c r="H49" s="95"/>
      <c r="I49" s="278"/>
      <c r="J49" s="279"/>
    </row>
    <row r="50" spans="1:16" ht="30" customHeight="1">
      <c r="A50" s="271"/>
      <c r="B50" s="271"/>
      <c r="C50" s="271"/>
      <c r="D50" s="95"/>
      <c r="E50" s="95"/>
      <c r="F50" s="95"/>
      <c r="G50" s="95"/>
      <c r="H50" s="95"/>
      <c r="I50" s="278"/>
      <c r="J50" s="279"/>
    </row>
    <row r="51" spans="1:16" ht="30" customHeight="1">
      <c r="A51" s="271"/>
      <c r="B51" s="271"/>
      <c r="C51" s="271"/>
      <c r="D51" s="59"/>
      <c r="E51" s="59"/>
      <c r="F51" s="59"/>
      <c r="G51" s="59"/>
      <c r="H51" s="59"/>
      <c r="I51" s="278"/>
      <c r="J51" s="279"/>
    </row>
    <row r="52" spans="1:16" ht="30" customHeight="1">
      <c r="A52" s="81"/>
      <c r="B52" s="81"/>
      <c r="C52" s="81"/>
      <c r="D52" s="59"/>
      <c r="E52" s="59"/>
      <c r="F52" s="59"/>
      <c r="G52" s="59"/>
      <c r="H52" s="59"/>
      <c r="I52" s="278"/>
      <c r="J52" s="279"/>
    </row>
    <row r="53" spans="1:16" ht="30" customHeight="1">
      <c r="A53" s="96"/>
      <c r="B53" s="96"/>
      <c r="C53" s="96"/>
      <c r="D53" s="61"/>
      <c r="E53" s="61"/>
      <c r="F53" s="61"/>
      <c r="G53" s="61"/>
      <c r="H53" s="61"/>
      <c r="I53" s="278"/>
      <c r="J53" s="279"/>
    </row>
    <row r="54" spans="1:16" ht="30" customHeight="1">
      <c r="A54" s="96"/>
      <c r="B54" s="96"/>
      <c r="C54" s="96"/>
      <c r="D54" s="61"/>
      <c r="E54" s="61"/>
      <c r="F54" s="61"/>
      <c r="G54" s="61"/>
      <c r="H54" s="61"/>
      <c r="I54" s="278"/>
      <c r="J54" s="279"/>
    </row>
    <row r="55" spans="1:16" ht="30" customHeight="1">
      <c r="A55" s="96"/>
      <c r="B55" s="96"/>
      <c r="C55" s="96"/>
      <c r="D55" s="61"/>
      <c r="E55" s="61"/>
      <c r="F55" s="61"/>
      <c r="G55" s="61"/>
      <c r="H55" s="61"/>
      <c r="I55" s="278"/>
      <c r="J55" s="279"/>
      <c r="L55" s="60"/>
      <c r="M55" s="60"/>
      <c r="N55" s="60"/>
      <c r="O55" s="60"/>
      <c r="P55" s="60"/>
    </row>
    <row r="56" spans="1:16" ht="30" customHeight="1">
      <c r="A56" s="81"/>
      <c r="B56" s="81"/>
      <c r="C56" s="81"/>
      <c r="D56" s="59"/>
      <c r="E56" s="59"/>
      <c r="F56" s="59"/>
      <c r="G56" s="59"/>
      <c r="H56" s="59"/>
      <c r="I56" s="278"/>
      <c r="J56" s="279"/>
      <c r="L56" s="60"/>
      <c r="M56" s="60"/>
      <c r="N56" s="60"/>
      <c r="O56" s="60"/>
      <c r="P56" s="60"/>
    </row>
    <row r="57" spans="1:16" ht="30" customHeight="1">
      <c r="A57" s="96"/>
      <c r="B57" s="96"/>
      <c r="C57" s="96"/>
      <c r="D57" s="95"/>
      <c r="E57" s="95"/>
      <c r="F57" s="95"/>
      <c r="G57" s="95"/>
      <c r="H57" s="95"/>
      <c r="I57" s="278"/>
      <c r="J57" s="279"/>
      <c r="L57" s="60"/>
      <c r="M57" s="60"/>
      <c r="N57" s="60"/>
      <c r="O57" s="60"/>
      <c r="P57" s="60"/>
    </row>
    <row r="58" spans="1:16" ht="30" customHeight="1">
      <c r="A58" s="270"/>
      <c r="B58" s="270"/>
      <c r="C58" s="270"/>
      <c r="D58" s="95"/>
      <c r="E58" s="95"/>
      <c r="F58" s="95"/>
      <c r="G58" s="95"/>
      <c r="H58" s="95"/>
      <c r="I58" s="278"/>
      <c r="J58" s="279"/>
      <c r="L58" s="60"/>
      <c r="M58" s="60"/>
      <c r="N58" s="60"/>
      <c r="O58" s="60"/>
      <c r="P58" s="60"/>
    </row>
    <row r="59" spans="1:16" ht="30" customHeight="1">
      <c r="A59" s="86"/>
      <c r="B59" s="86"/>
      <c r="C59" s="86"/>
      <c r="D59" s="59"/>
      <c r="E59" s="59"/>
      <c r="F59" s="59"/>
      <c r="G59" s="59"/>
      <c r="H59" s="59"/>
      <c r="I59" s="278"/>
      <c r="J59" s="279"/>
      <c r="L59" s="60"/>
      <c r="M59" s="60"/>
      <c r="N59" s="60"/>
      <c r="O59" s="60"/>
      <c r="P59" s="60"/>
    </row>
    <row r="60" spans="1:16" ht="30" customHeight="1">
      <c r="A60" s="58"/>
      <c r="B60" s="58"/>
      <c r="C60" s="58"/>
      <c r="D60" s="59"/>
      <c r="E60" s="59"/>
      <c r="F60" s="59"/>
      <c r="G60" s="59"/>
      <c r="H60" s="59"/>
      <c r="I60" s="278"/>
      <c r="J60" s="279"/>
      <c r="L60" s="60"/>
      <c r="M60" s="60"/>
      <c r="N60" s="60"/>
      <c r="O60" s="60"/>
      <c r="P60" s="60"/>
    </row>
    <row r="61" spans="1:16" ht="30" customHeight="1">
      <c r="A61" s="60"/>
      <c r="B61" s="60"/>
      <c r="C61" s="60"/>
      <c r="D61" s="61"/>
      <c r="E61" s="61"/>
      <c r="F61" s="61"/>
      <c r="G61" s="61"/>
      <c r="H61" s="61"/>
      <c r="I61" s="278"/>
      <c r="J61" s="279"/>
      <c r="L61" s="60"/>
      <c r="M61" s="60"/>
      <c r="N61" s="60"/>
      <c r="O61" s="60"/>
      <c r="P61" s="60"/>
    </row>
    <row r="62" spans="1:16" ht="30" customHeight="1">
      <c r="A62" s="60"/>
      <c r="B62" s="60"/>
      <c r="C62" s="60"/>
      <c r="D62" s="60"/>
      <c r="E62" s="60"/>
      <c r="F62" s="60"/>
      <c r="G62" s="60"/>
      <c r="H62" s="60"/>
      <c r="I62" s="278"/>
      <c r="J62" s="279"/>
      <c r="L62" s="60"/>
      <c r="M62" s="60"/>
      <c r="N62" s="60"/>
      <c r="O62" s="60"/>
      <c r="P62" s="60"/>
    </row>
    <row r="63" spans="1:16" ht="30" customHeight="1">
      <c r="A63" s="60"/>
      <c r="B63" s="60"/>
      <c r="C63" s="60"/>
      <c r="D63" s="62"/>
      <c r="E63" s="62"/>
      <c r="F63" s="62"/>
      <c r="G63" s="62"/>
      <c r="H63" s="62"/>
      <c r="I63" s="278"/>
      <c r="J63" s="279"/>
      <c r="L63" s="60"/>
      <c r="M63" s="60"/>
      <c r="N63" s="60"/>
      <c r="O63" s="60"/>
      <c r="P63" s="60"/>
    </row>
    <row r="64" spans="1:16" ht="30" customHeight="1">
      <c r="A64" s="60"/>
      <c r="B64" s="60"/>
      <c r="C64" s="60"/>
      <c r="D64" s="60"/>
      <c r="E64" s="60"/>
      <c r="F64" s="60"/>
      <c r="G64" s="60"/>
      <c r="H64" s="60"/>
      <c r="I64" s="278"/>
      <c r="J64" s="279"/>
      <c r="L64" s="60"/>
      <c r="M64" s="60"/>
      <c r="N64" s="60"/>
      <c r="O64" s="60"/>
      <c r="P64" s="60"/>
    </row>
    <row r="65" spans="1:16" ht="30" customHeight="1">
      <c r="A65" s="60"/>
      <c r="B65" s="60"/>
      <c r="C65" s="60"/>
      <c r="D65" s="60"/>
      <c r="E65" s="60"/>
      <c r="F65" s="60"/>
      <c r="G65" s="60"/>
      <c r="H65" s="60"/>
      <c r="I65" s="278"/>
      <c r="J65" s="279"/>
      <c r="L65" s="60"/>
      <c r="M65" s="60"/>
      <c r="N65" s="60"/>
      <c r="O65" s="60"/>
      <c r="P65" s="60"/>
    </row>
    <row r="66" spans="1:16" ht="30" customHeight="1">
      <c r="A66" s="60"/>
      <c r="B66" s="60"/>
      <c r="C66" s="60"/>
      <c r="D66" s="60"/>
      <c r="E66" s="60"/>
      <c r="F66" s="60"/>
      <c r="G66" s="60"/>
      <c r="H66" s="60"/>
      <c r="I66" s="278"/>
      <c r="J66" s="279"/>
      <c r="L66" s="60"/>
      <c r="M66" s="60"/>
      <c r="N66" s="60"/>
      <c r="O66" s="60"/>
      <c r="P66" s="60"/>
    </row>
    <row r="67" spans="1:16" ht="30" customHeight="1">
      <c r="A67" s="60"/>
      <c r="B67" s="60"/>
      <c r="C67" s="60"/>
      <c r="D67" s="63"/>
      <c r="E67" s="63"/>
      <c r="F67" s="63"/>
      <c r="G67" s="63"/>
      <c r="H67" s="63"/>
      <c r="I67" s="278"/>
      <c r="J67" s="279"/>
      <c r="L67" s="795"/>
      <c r="M67" s="795"/>
      <c r="N67" s="795"/>
      <c r="O67" s="795"/>
      <c r="P67" s="795"/>
    </row>
    <row r="68" spans="1:16" ht="30" customHeight="1">
      <c r="A68" s="60"/>
      <c r="B68" s="60"/>
      <c r="C68" s="60"/>
      <c r="D68" s="60"/>
      <c r="E68" s="60"/>
      <c r="F68" s="60"/>
      <c r="G68" s="60"/>
      <c r="H68" s="60"/>
      <c r="I68" s="278"/>
      <c r="J68" s="279"/>
    </row>
    <row r="69" spans="1:16" ht="30" customHeight="1">
      <c r="A69" s="60"/>
      <c r="B69" s="60"/>
      <c r="C69" s="60"/>
      <c r="D69" s="64"/>
      <c r="E69" s="64"/>
      <c r="F69" s="64"/>
      <c r="G69" s="64"/>
      <c r="H69" s="64"/>
      <c r="I69" s="278"/>
      <c r="J69" s="279"/>
    </row>
    <row r="70" spans="1:16" ht="30" customHeight="1">
      <c r="A70" s="65"/>
      <c r="B70" s="65"/>
      <c r="C70" s="65"/>
      <c r="D70" s="66"/>
      <c r="E70" s="66"/>
      <c r="F70" s="66"/>
      <c r="G70" s="66"/>
      <c r="H70" s="66"/>
      <c r="I70" s="65"/>
      <c r="J70" s="211"/>
    </row>
    <row r="71" spans="1:16" ht="30" customHeight="1">
      <c r="A71" s="60"/>
      <c r="B71" s="60"/>
      <c r="C71" s="60"/>
      <c r="D71" s="60"/>
      <c r="E71" s="60"/>
      <c r="F71" s="60"/>
      <c r="G71" s="60"/>
      <c r="H71" s="60"/>
      <c r="I71" s="278"/>
      <c r="J71" s="279"/>
    </row>
    <row r="72" spans="1:16" ht="30" customHeight="1">
      <c r="A72" s="60"/>
      <c r="B72" s="60"/>
      <c r="C72" s="60"/>
      <c r="D72" s="67"/>
      <c r="E72" s="67"/>
      <c r="F72" s="67"/>
      <c r="G72" s="67"/>
      <c r="H72" s="67"/>
      <c r="I72" s="278"/>
      <c r="J72" s="279"/>
    </row>
    <row r="73" spans="1:16" ht="30" customHeight="1">
      <c r="A73" s="60"/>
      <c r="B73" s="60"/>
      <c r="C73" s="60"/>
      <c r="D73" s="67"/>
      <c r="E73" s="67"/>
      <c r="F73" s="67"/>
      <c r="G73" s="67"/>
      <c r="H73" s="67"/>
      <c r="I73" s="278"/>
      <c r="J73" s="279"/>
    </row>
    <row r="74" spans="1:16" ht="30" customHeight="1">
      <c r="A74" s="60"/>
      <c r="B74" s="60"/>
      <c r="C74" s="60"/>
      <c r="D74" s="67"/>
      <c r="E74" s="67"/>
      <c r="F74" s="67"/>
      <c r="G74" s="67"/>
      <c r="H74" s="67"/>
      <c r="I74" s="278"/>
      <c r="J74" s="279"/>
    </row>
    <row r="75" spans="1:16" ht="30" customHeight="1">
      <c r="A75" s="60"/>
      <c r="B75" s="60"/>
      <c r="C75" s="60"/>
      <c r="D75" s="67"/>
      <c r="E75" s="67"/>
      <c r="F75" s="67"/>
      <c r="G75" s="67"/>
      <c r="H75" s="67"/>
      <c r="I75" s="278"/>
      <c r="J75" s="279"/>
    </row>
    <row r="76" spans="1:16" ht="30" customHeight="1">
      <c r="A76" s="68"/>
      <c r="B76" s="68"/>
      <c r="C76" s="68"/>
      <c r="D76" s="60"/>
      <c r="E76" s="60"/>
      <c r="F76" s="60"/>
      <c r="G76" s="60"/>
      <c r="H76" s="60"/>
      <c r="I76" s="278"/>
      <c r="J76" s="279"/>
    </row>
    <row r="77" spans="1:16" ht="30" customHeight="1">
      <c r="A77" s="60"/>
      <c r="B77" s="60"/>
      <c r="C77" s="60"/>
      <c r="D77" s="60"/>
      <c r="E77" s="60"/>
      <c r="F77" s="60"/>
      <c r="G77" s="60"/>
      <c r="H77" s="60"/>
      <c r="I77" s="278"/>
      <c r="J77" s="279"/>
    </row>
    <row r="78" spans="1:16" ht="30" customHeight="1">
      <c r="A78" s="69"/>
      <c r="B78" s="69"/>
      <c r="C78" s="69"/>
      <c r="D78" s="60"/>
      <c r="E78" s="60"/>
      <c r="F78" s="60"/>
      <c r="G78" s="60"/>
      <c r="H78" s="60"/>
      <c r="I78" s="278"/>
      <c r="J78" s="279"/>
    </row>
    <row r="79" spans="1:16" ht="30" customHeight="1">
      <c r="A79" s="60"/>
      <c r="B79" s="60"/>
      <c r="C79" s="60"/>
      <c r="D79" s="60"/>
      <c r="E79" s="60"/>
      <c r="F79" s="60"/>
      <c r="G79" s="60"/>
      <c r="H79" s="60"/>
      <c r="I79" s="278"/>
      <c r="J79" s="279"/>
    </row>
    <row r="80" spans="1:16" ht="30" customHeight="1">
      <c r="A80" s="60"/>
      <c r="B80" s="60"/>
      <c r="C80" s="60"/>
      <c r="D80" s="63"/>
      <c r="E80" s="63"/>
      <c r="F80" s="63"/>
      <c r="G80" s="63"/>
      <c r="H80" s="63"/>
      <c r="I80" s="278"/>
      <c r="J80" s="279"/>
    </row>
    <row r="81" spans="1:10" ht="30" customHeight="1">
      <c r="A81" s="60"/>
      <c r="B81" s="60"/>
      <c r="C81" s="60"/>
      <c r="D81" s="60"/>
      <c r="E81" s="60"/>
      <c r="F81" s="60"/>
      <c r="G81" s="60"/>
      <c r="H81" s="60"/>
      <c r="I81" s="278"/>
      <c r="J81" s="279"/>
    </row>
    <row r="82" spans="1:10" ht="30" customHeight="1">
      <c r="A82" s="60"/>
      <c r="B82" s="60"/>
      <c r="C82" s="60"/>
      <c r="D82" s="66"/>
      <c r="E82" s="66"/>
      <c r="F82" s="66"/>
      <c r="G82" s="66"/>
      <c r="H82" s="66"/>
      <c r="I82" s="278"/>
      <c r="J82" s="279"/>
    </row>
    <row r="83" spans="1:10" ht="30" customHeight="1">
      <c r="A83" s="65"/>
      <c r="B83" s="65"/>
      <c r="C83" s="65"/>
      <c r="D83" s="66"/>
      <c r="E83" s="66"/>
      <c r="F83" s="66"/>
      <c r="G83" s="66"/>
      <c r="H83" s="66"/>
      <c r="I83" s="65"/>
      <c r="J83" s="211"/>
    </row>
    <row r="84" spans="1:10" ht="30" customHeight="1">
      <c r="A84" s="60"/>
      <c r="B84" s="60"/>
      <c r="C84" s="60"/>
      <c r="D84" s="60"/>
      <c r="E84" s="60"/>
      <c r="F84" s="60"/>
      <c r="G84" s="60"/>
      <c r="H84" s="60"/>
      <c r="I84" s="278"/>
      <c r="J84" s="279"/>
    </row>
    <row r="85" spans="1:10" ht="30" customHeight="1">
      <c r="A85" s="60"/>
      <c r="B85" s="60"/>
      <c r="C85" s="60"/>
      <c r="D85" s="67"/>
      <c r="E85" s="67"/>
      <c r="F85" s="67"/>
      <c r="G85" s="67"/>
      <c r="H85" s="67"/>
      <c r="I85" s="278"/>
      <c r="J85" s="279"/>
    </row>
    <row r="86" spans="1:10" ht="30" customHeight="1">
      <c r="A86" s="60"/>
      <c r="B86" s="60"/>
      <c r="C86" s="60"/>
      <c r="D86" s="67"/>
      <c r="E86" s="67"/>
      <c r="F86" s="67"/>
      <c r="G86" s="67"/>
      <c r="H86" s="67"/>
      <c r="I86" s="278"/>
      <c r="J86" s="279"/>
    </row>
    <row r="87" spans="1:10" ht="30" customHeight="1">
      <c r="A87" s="60"/>
      <c r="B87" s="60"/>
      <c r="C87" s="60"/>
      <c r="D87" s="67"/>
      <c r="E87" s="67"/>
      <c r="F87" s="67"/>
      <c r="G87" s="67"/>
      <c r="H87" s="67"/>
      <c r="I87" s="278"/>
      <c r="J87" s="279"/>
    </row>
    <row r="88" spans="1:10" ht="30" customHeight="1">
      <c r="A88" s="60"/>
      <c r="B88" s="60"/>
      <c r="C88" s="60"/>
      <c r="D88" s="67"/>
      <c r="E88" s="67"/>
      <c r="F88" s="67"/>
      <c r="G88" s="67"/>
      <c r="H88" s="67"/>
      <c r="I88" s="278"/>
      <c r="J88" s="279"/>
    </row>
    <row r="89" spans="1:10" ht="30" customHeight="1">
      <c r="A89" s="60"/>
      <c r="B89" s="60"/>
      <c r="C89" s="60"/>
      <c r="D89" s="60"/>
      <c r="E89" s="60"/>
      <c r="F89" s="60"/>
      <c r="G89" s="60"/>
      <c r="H89" s="60"/>
      <c r="I89" s="278"/>
      <c r="J89" s="279"/>
    </row>
    <row r="90" spans="1:10" ht="30" customHeight="1">
      <c r="A90" s="69"/>
      <c r="B90" s="69"/>
      <c r="C90" s="69"/>
      <c r="D90" s="60"/>
      <c r="E90" s="60"/>
      <c r="F90" s="60"/>
      <c r="G90" s="60"/>
      <c r="H90" s="60"/>
      <c r="I90" s="278"/>
      <c r="J90" s="279"/>
    </row>
    <row r="91" spans="1:10" ht="30" customHeight="1">
      <c r="A91" s="60"/>
      <c r="B91" s="60"/>
      <c r="C91" s="60"/>
      <c r="D91" s="60"/>
      <c r="E91" s="60"/>
      <c r="F91" s="60"/>
      <c r="G91" s="60"/>
      <c r="H91" s="60"/>
      <c r="I91" s="278"/>
      <c r="J91" s="279"/>
    </row>
    <row r="92" spans="1:10" ht="30" customHeight="1">
      <c r="A92" s="67"/>
      <c r="B92" s="67"/>
      <c r="C92" s="67"/>
      <c r="D92" s="67"/>
      <c r="E92" s="67"/>
      <c r="F92" s="67"/>
      <c r="G92" s="67"/>
      <c r="H92" s="67"/>
      <c r="I92" s="66"/>
      <c r="J92" s="279"/>
    </row>
    <row r="93" spans="1:10" ht="30" customHeight="1">
      <c r="A93" s="67"/>
      <c r="B93" s="67"/>
      <c r="C93" s="67"/>
      <c r="D93" s="67"/>
      <c r="E93" s="67"/>
      <c r="F93" s="67"/>
      <c r="G93" s="67"/>
      <c r="H93" s="67"/>
      <c r="I93" s="66"/>
      <c r="J93" s="279"/>
    </row>
    <row r="94" spans="1:10" ht="30" customHeight="1">
      <c r="A94" s="67"/>
      <c r="B94" s="67"/>
      <c r="C94" s="67"/>
      <c r="D94" s="67"/>
      <c r="E94" s="67"/>
      <c r="F94" s="67"/>
      <c r="G94" s="67"/>
      <c r="H94" s="67"/>
      <c r="I94" s="66"/>
      <c r="J94" s="279"/>
    </row>
    <row r="95" spans="1:10" ht="30" customHeight="1">
      <c r="A95" s="67"/>
      <c r="B95" s="67"/>
      <c r="C95" s="67"/>
      <c r="D95" s="67"/>
      <c r="E95" s="67"/>
      <c r="F95" s="67"/>
      <c r="G95" s="67"/>
      <c r="H95" s="67"/>
      <c r="I95" s="66"/>
      <c r="J95" s="279"/>
    </row>
    <row r="96" spans="1:10" ht="30" customHeight="1">
      <c r="A96" s="67"/>
      <c r="B96" s="67"/>
      <c r="C96" s="67"/>
      <c r="D96" s="67"/>
      <c r="E96" s="67"/>
      <c r="F96" s="67"/>
      <c r="G96" s="67"/>
      <c r="H96" s="67"/>
      <c r="I96" s="66"/>
      <c r="J96" s="279"/>
    </row>
    <row r="97" spans="1:10" ht="30" customHeight="1">
      <c r="A97" s="67"/>
      <c r="B97" s="67"/>
      <c r="C97" s="67"/>
      <c r="D97" s="67"/>
      <c r="E97" s="67"/>
      <c r="F97" s="67"/>
      <c r="G97" s="67"/>
      <c r="H97" s="67"/>
      <c r="I97" s="66"/>
      <c r="J97" s="279"/>
    </row>
    <row r="98" spans="1:10" ht="30" customHeight="1">
      <c r="A98" s="60"/>
      <c r="B98" s="60"/>
      <c r="C98" s="60"/>
      <c r="D98" s="60"/>
      <c r="E98" s="60"/>
      <c r="F98" s="60"/>
      <c r="G98" s="60"/>
      <c r="H98" s="60"/>
      <c r="I98" s="278"/>
      <c r="J98" s="279"/>
    </row>
    <row r="99" spans="1:10" ht="30" customHeight="1">
      <c r="A99" s="60"/>
      <c r="B99" s="60"/>
      <c r="C99" s="60"/>
      <c r="D99" s="62"/>
      <c r="E99" s="62"/>
      <c r="F99" s="62"/>
      <c r="G99" s="62"/>
      <c r="H99" s="62"/>
      <c r="I99" s="278"/>
      <c r="J99" s="279"/>
    </row>
    <row r="100" spans="1:10" ht="30" customHeight="1">
      <c r="A100" s="60"/>
      <c r="B100" s="60"/>
      <c r="C100" s="60"/>
      <c r="D100" s="60"/>
      <c r="E100" s="60"/>
      <c r="F100" s="60"/>
      <c r="G100" s="60"/>
      <c r="H100" s="60"/>
      <c r="I100" s="278"/>
      <c r="J100" s="279"/>
    </row>
    <row r="101" spans="1:10" ht="30" customHeight="1">
      <c r="A101" s="60"/>
      <c r="B101" s="60"/>
      <c r="C101" s="60"/>
      <c r="D101" s="60"/>
      <c r="E101" s="60"/>
      <c r="F101" s="60"/>
      <c r="G101" s="60"/>
      <c r="H101" s="60"/>
      <c r="I101" s="278"/>
      <c r="J101" s="279"/>
    </row>
    <row r="102" spans="1:10" ht="30" customHeight="1">
      <c r="A102" s="60"/>
      <c r="B102" s="60"/>
      <c r="C102" s="60"/>
      <c r="D102" s="60"/>
      <c r="E102" s="60"/>
      <c r="F102" s="60"/>
      <c r="G102" s="60"/>
      <c r="H102" s="60"/>
      <c r="I102" s="278"/>
      <c r="J102" s="279"/>
    </row>
    <row r="103" spans="1:10" ht="30" customHeight="1">
      <c r="A103" s="60"/>
      <c r="B103" s="60"/>
      <c r="C103" s="60"/>
      <c r="D103" s="60"/>
      <c r="E103" s="60"/>
      <c r="F103" s="60"/>
      <c r="G103" s="60"/>
      <c r="H103" s="60"/>
      <c r="I103" s="278"/>
      <c r="J103" s="279"/>
    </row>
    <row r="104" spans="1:10" ht="30" customHeight="1">
      <c r="A104" s="60"/>
      <c r="B104" s="60"/>
      <c r="C104" s="60"/>
      <c r="D104" s="60"/>
      <c r="E104" s="60"/>
      <c r="F104" s="60"/>
      <c r="G104" s="60"/>
      <c r="H104" s="60"/>
      <c r="I104" s="278"/>
      <c r="J104" s="279"/>
    </row>
    <row r="105" spans="1:10" ht="30" customHeight="1">
      <c r="A105" s="60"/>
      <c r="B105" s="60"/>
      <c r="C105" s="60"/>
      <c r="D105" s="60"/>
      <c r="E105" s="60"/>
      <c r="F105" s="60"/>
      <c r="G105" s="60"/>
      <c r="H105" s="60"/>
      <c r="I105" s="278"/>
      <c r="J105" s="279"/>
    </row>
    <row r="106" spans="1:10" ht="30" customHeight="1">
      <c r="A106" s="60"/>
      <c r="B106" s="60"/>
      <c r="C106" s="60"/>
      <c r="D106" s="60"/>
      <c r="E106" s="60"/>
      <c r="F106" s="60"/>
      <c r="G106" s="60"/>
      <c r="H106" s="60"/>
      <c r="I106" s="278"/>
      <c r="J106" s="279"/>
    </row>
    <row r="107" spans="1:10" ht="30" customHeight="1">
      <c r="A107" s="60"/>
      <c r="B107" s="60"/>
      <c r="C107" s="60"/>
      <c r="D107" s="60"/>
      <c r="E107" s="60"/>
      <c r="F107" s="60"/>
      <c r="G107" s="60"/>
      <c r="H107" s="60"/>
      <c r="I107" s="278"/>
      <c r="J107" s="279"/>
    </row>
    <row r="108" spans="1:10" ht="30" customHeight="1">
      <c r="A108" s="60"/>
      <c r="B108" s="60"/>
      <c r="C108" s="60"/>
      <c r="D108" s="60"/>
      <c r="E108" s="60"/>
      <c r="F108" s="60"/>
      <c r="G108" s="60"/>
      <c r="H108" s="60"/>
      <c r="I108" s="278"/>
      <c r="J108" s="279"/>
    </row>
    <row r="109" spans="1:10" ht="30" customHeight="1">
      <c r="A109" s="60"/>
      <c r="B109" s="60"/>
      <c r="C109" s="60"/>
      <c r="D109" s="60"/>
      <c r="E109" s="60"/>
      <c r="F109" s="60"/>
      <c r="G109" s="60"/>
      <c r="H109" s="60"/>
      <c r="I109" s="278"/>
      <c r="J109" s="279"/>
    </row>
    <row r="110" spans="1:10" ht="30" customHeight="1">
      <c r="A110" s="60"/>
      <c r="B110" s="60"/>
      <c r="C110" s="60"/>
      <c r="D110" s="60"/>
      <c r="E110" s="60"/>
      <c r="F110" s="60"/>
      <c r="G110" s="60"/>
      <c r="H110" s="60"/>
      <c r="I110" s="278"/>
      <c r="J110" s="279"/>
    </row>
    <row r="111" spans="1:10" ht="30" customHeight="1">
      <c r="A111" s="60"/>
      <c r="B111" s="60"/>
      <c r="C111" s="60"/>
      <c r="D111" s="60"/>
      <c r="E111" s="60"/>
      <c r="F111" s="60"/>
      <c r="G111" s="60"/>
      <c r="H111" s="60"/>
      <c r="I111" s="278"/>
      <c r="J111" s="279"/>
    </row>
    <row r="112" spans="1:10" ht="30" customHeight="1">
      <c r="A112" s="60"/>
      <c r="B112" s="60"/>
      <c r="C112" s="60"/>
      <c r="D112" s="60"/>
      <c r="E112" s="60"/>
      <c r="F112" s="60"/>
      <c r="G112" s="60"/>
      <c r="H112" s="60"/>
      <c r="I112" s="278"/>
      <c r="J112" s="279"/>
    </row>
    <row r="113" spans="1:10" ht="30" customHeight="1">
      <c r="A113" s="60"/>
      <c r="B113" s="60"/>
      <c r="C113" s="60"/>
      <c r="D113" s="60"/>
      <c r="E113" s="60"/>
      <c r="F113" s="60"/>
      <c r="G113" s="60"/>
      <c r="H113" s="60"/>
      <c r="I113" s="278"/>
      <c r="J113" s="279"/>
    </row>
    <row r="114" spans="1:10" ht="30" customHeight="1">
      <c r="A114" s="60"/>
      <c r="B114" s="60"/>
      <c r="C114" s="60"/>
      <c r="D114" s="60"/>
      <c r="E114" s="60"/>
      <c r="F114" s="60"/>
      <c r="G114" s="60"/>
      <c r="H114" s="60"/>
      <c r="I114" s="278"/>
      <c r="J114" s="279"/>
    </row>
    <row r="115" spans="1:10" ht="30" customHeight="1">
      <c r="A115" s="60"/>
      <c r="B115" s="60"/>
      <c r="C115" s="60"/>
      <c r="D115" s="60"/>
      <c r="E115" s="60"/>
      <c r="F115" s="60"/>
      <c r="G115" s="60"/>
      <c r="H115" s="60"/>
      <c r="I115" s="278"/>
      <c r="J115" s="279"/>
    </row>
    <row r="116" spans="1:10" ht="30" customHeight="1">
      <c r="A116" s="60"/>
      <c r="B116" s="60"/>
      <c r="C116" s="60"/>
      <c r="D116" s="60"/>
      <c r="E116" s="60"/>
      <c r="F116" s="60"/>
      <c r="G116" s="60"/>
      <c r="H116" s="60"/>
      <c r="I116" s="278"/>
      <c r="J116" s="279"/>
    </row>
    <row r="117" spans="1:10" ht="30" customHeight="1">
      <c r="A117" s="60"/>
      <c r="B117" s="60"/>
      <c r="C117" s="60"/>
      <c r="D117" s="60"/>
      <c r="E117" s="60"/>
      <c r="F117" s="60"/>
      <c r="G117" s="60"/>
      <c r="H117" s="60"/>
      <c r="I117" s="278"/>
      <c r="J117" s="279"/>
    </row>
    <row r="118" spans="1:10" ht="30" customHeight="1">
      <c r="A118" s="60"/>
      <c r="B118" s="60"/>
      <c r="C118" s="60"/>
      <c r="D118" s="60"/>
      <c r="E118" s="60"/>
      <c r="F118" s="60"/>
      <c r="G118" s="60"/>
      <c r="H118" s="60"/>
      <c r="I118" s="278"/>
      <c r="J118" s="279"/>
    </row>
    <row r="119" spans="1:10" ht="30" customHeight="1">
      <c r="A119" s="60"/>
      <c r="B119" s="60"/>
      <c r="C119" s="60"/>
      <c r="D119" s="60"/>
      <c r="E119" s="60"/>
      <c r="F119" s="60"/>
      <c r="G119" s="60"/>
      <c r="H119" s="60"/>
      <c r="I119" s="278"/>
      <c r="J119" s="279"/>
    </row>
    <row r="120" spans="1:10" ht="30" customHeight="1">
      <c r="A120" s="60"/>
      <c r="B120" s="60"/>
      <c r="C120" s="60"/>
      <c r="D120" s="60"/>
      <c r="E120" s="60"/>
      <c r="F120" s="60"/>
      <c r="G120" s="60"/>
      <c r="H120" s="60"/>
      <c r="I120" s="278"/>
      <c r="J120" s="279"/>
    </row>
    <row r="121" spans="1:10" ht="30" customHeight="1">
      <c r="A121" s="60"/>
      <c r="B121" s="60"/>
      <c r="C121" s="60"/>
      <c r="D121" s="60"/>
      <c r="E121" s="60"/>
      <c r="F121" s="60"/>
      <c r="G121" s="60"/>
      <c r="H121" s="60"/>
      <c r="I121" s="278"/>
      <c r="J121" s="279"/>
    </row>
    <row r="122" spans="1:10" ht="30" customHeight="1">
      <c r="A122" s="60"/>
      <c r="B122" s="60"/>
      <c r="C122" s="60"/>
      <c r="D122" s="60"/>
      <c r="E122" s="60"/>
      <c r="F122" s="60"/>
      <c r="G122" s="60"/>
      <c r="H122" s="60"/>
      <c r="I122" s="278"/>
      <c r="J122" s="279"/>
    </row>
    <row r="123" spans="1:10" ht="30" customHeight="1">
      <c r="A123" s="60"/>
      <c r="B123" s="60"/>
      <c r="C123" s="60"/>
      <c r="D123" s="60"/>
      <c r="E123" s="60"/>
      <c r="F123" s="60"/>
      <c r="G123" s="60"/>
      <c r="H123" s="60"/>
      <c r="I123" s="278"/>
      <c r="J123" s="279"/>
    </row>
    <row r="124" spans="1:10" ht="30" customHeight="1">
      <c r="A124" s="60"/>
      <c r="B124" s="60"/>
      <c r="C124" s="60"/>
      <c r="D124" s="60"/>
      <c r="E124" s="60"/>
      <c r="F124" s="60"/>
      <c r="G124" s="60"/>
      <c r="H124" s="60"/>
      <c r="I124" s="278"/>
      <c r="J124" s="279"/>
    </row>
    <row r="125" spans="1:10" ht="30" customHeight="1">
      <c r="A125" s="60"/>
      <c r="B125" s="60"/>
      <c r="C125" s="60"/>
      <c r="D125" s="60"/>
      <c r="E125" s="60"/>
      <c r="F125" s="60"/>
      <c r="G125" s="60"/>
      <c r="H125" s="60"/>
      <c r="I125" s="278"/>
      <c r="J125" s="279"/>
    </row>
    <row r="126" spans="1:10" ht="30" customHeight="1">
      <c r="A126" s="60"/>
      <c r="B126" s="60"/>
      <c r="C126" s="60"/>
      <c r="D126" s="60"/>
      <c r="E126" s="60"/>
      <c r="F126" s="60"/>
      <c r="G126" s="60"/>
      <c r="H126" s="60"/>
      <c r="I126" s="278"/>
      <c r="J126" s="279"/>
    </row>
    <row r="127" spans="1:10" ht="30" customHeight="1">
      <c r="A127" s="60"/>
      <c r="B127" s="60"/>
      <c r="C127" s="60"/>
      <c r="D127" s="60"/>
      <c r="E127" s="60"/>
      <c r="F127" s="60"/>
      <c r="G127" s="60"/>
      <c r="H127" s="60"/>
      <c r="I127" s="278"/>
      <c r="J127" s="279"/>
    </row>
    <row r="128" spans="1:10" ht="30" customHeight="1">
      <c r="A128" s="60"/>
      <c r="B128" s="60"/>
      <c r="C128" s="60"/>
      <c r="D128" s="60"/>
      <c r="E128" s="60"/>
      <c r="F128" s="60"/>
      <c r="G128" s="60"/>
      <c r="H128" s="60"/>
      <c r="I128" s="278"/>
      <c r="J128" s="279"/>
    </row>
    <row r="129" spans="1:10" ht="30" customHeight="1">
      <c r="A129" s="60"/>
      <c r="B129" s="60"/>
      <c r="C129" s="60"/>
      <c r="D129" s="60"/>
      <c r="E129" s="60"/>
      <c r="F129" s="60"/>
      <c r="G129" s="60"/>
      <c r="H129" s="60"/>
      <c r="I129" s="278"/>
      <c r="J129" s="279"/>
    </row>
    <row r="130" spans="1:10" ht="30" customHeight="1">
      <c r="A130" s="60"/>
      <c r="B130" s="60"/>
      <c r="C130" s="60"/>
      <c r="D130" s="60"/>
      <c r="E130" s="60"/>
      <c r="F130" s="60"/>
      <c r="G130" s="60"/>
      <c r="H130" s="60"/>
      <c r="I130" s="278"/>
      <c r="J130" s="279"/>
    </row>
    <row r="131" spans="1:10" ht="30" customHeight="1">
      <c r="A131" s="60"/>
      <c r="B131" s="60"/>
      <c r="C131" s="60"/>
      <c r="D131" s="60"/>
      <c r="E131" s="60"/>
      <c r="F131" s="60"/>
      <c r="G131" s="60"/>
      <c r="H131" s="60"/>
      <c r="I131" s="278"/>
      <c r="J131" s="279"/>
    </row>
    <row r="132" spans="1:10" ht="30" customHeight="1">
      <c r="A132" s="60"/>
      <c r="B132" s="60"/>
      <c r="C132" s="60"/>
      <c r="D132" s="60"/>
      <c r="E132" s="60"/>
      <c r="F132" s="60"/>
      <c r="G132" s="60"/>
      <c r="H132" s="60"/>
      <c r="I132" s="278"/>
      <c r="J132" s="279"/>
    </row>
    <row r="133" spans="1:10" ht="30" customHeight="1">
      <c r="A133" s="60"/>
      <c r="B133" s="60"/>
      <c r="C133" s="60"/>
      <c r="D133" s="60"/>
      <c r="E133" s="60"/>
      <c r="F133" s="60"/>
      <c r="G133" s="60"/>
      <c r="H133" s="60"/>
      <c r="I133" s="278"/>
      <c r="J133" s="279"/>
    </row>
    <row r="134" spans="1:10" ht="30" customHeight="1">
      <c r="A134" s="60"/>
      <c r="B134" s="60"/>
      <c r="C134" s="60"/>
      <c r="D134" s="60"/>
      <c r="E134" s="60"/>
      <c r="F134" s="60"/>
      <c r="G134" s="60"/>
      <c r="H134" s="60"/>
      <c r="I134" s="278"/>
      <c r="J134" s="279"/>
    </row>
    <row r="135" spans="1:10" ht="30" customHeight="1">
      <c r="A135" s="60"/>
      <c r="B135" s="60"/>
      <c r="C135" s="60"/>
      <c r="D135" s="60"/>
      <c r="E135" s="60"/>
      <c r="F135" s="60"/>
      <c r="G135" s="60"/>
      <c r="H135" s="60"/>
      <c r="I135" s="278"/>
      <c r="J135" s="279"/>
    </row>
    <row r="136" spans="1:10" ht="30" customHeight="1">
      <c r="A136" s="60"/>
      <c r="B136" s="60"/>
      <c r="C136" s="60"/>
      <c r="D136" s="60"/>
      <c r="E136" s="60"/>
      <c r="F136" s="60"/>
      <c r="G136" s="60"/>
      <c r="H136" s="60"/>
      <c r="I136" s="278"/>
      <c r="J136" s="279"/>
    </row>
    <row r="137" spans="1:10" ht="30" customHeight="1">
      <c r="A137" s="60"/>
      <c r="B137" s="60"/>
      <c r="C137" s="60"/>
      <c r="D137" s="60"/>
      <c r="E137" s="60"/>
      <c r="F137" s="60"/>
      <c r="G137" s="60"/>
      <c r="H137" s="60"/>
      <c r="I137" s="278"/>
      <c r="J137" s="279"/>
    </row>
    <row r="138" spans="1:10" ht="30" customHeight="1">
      <c r="A138" s="60"/>
      <c r="B138" s="60"/>
      <c r="C138" s="60"/>
      <c r="D138" s="60"/>
      <c r="E138" s="60"/>
      <c r="F138" s="60"/>
      <c r="G138" s="60"/>
      <c r="H138" s="60"/>
      <c r="I138" s="278"/>
      <c r="J138" s="279"/>
    </row>
    <row r="139" spans="1:10" ht="30" customHeight="1">
      <c r="A139" s="60"/>
      <c r="B139" s="60"/>
      <c r="C139" s="60"/>
      <c r="D139" s="60"/>
      <c r="E139" s="60"/>
      <c r="F139" s="60"/>
      <c r="G139" s="60"/>
      <c r="H139" s="60"/>
      <c r="I139" s="278"/>
      <c r="J139" s="279"/>
    </row>
    <row r="140" spans="1:10" ht="30" customHeight="1">
      <c r="A140" s="60"/>
      <c r="B140" s="60"/>
      <c r="C140" s="60"/>
      <c r="D140" s="60"/>
      <c r="E140" s="60"/>
      <c r="F140" s="60"/>
      <c r="G140" s="60"/>
      <c r="H140" s="60"/>
      <c r="I140" s="278"/>
      <c r="J140" s="279"/>
    </row>
    <row r="141" spans="1:10" ht="30" customHeight="1">
      <c r="A141" s="60"/>
      <c r="B141" s="60"/>
      <c r="C141" s="60"/>
      <c r="D141" s="60"/>
      <c r="E141" s="60"/>
      <c r="F141" s="60"/>
      <c r="G141" s="60"/>
      <c r="H141" s="60"/>
      <c r="I141" s="278"/>
      <c r="J141" s="279"/>
    </row>
    <row r="142" spans="1:10" ht="30" customHeight="1">
      <c r="A142" s="60"/>
      <c r="B142" s="60"/>
      <c r="C142" s="60"/>
      <c r="D142" s="60"/>
      <c r="E142" s="60"/>
      <c r="F142" s="60"/>
      <c r="G142" s="60"/>
      <c r="H142" s="60"/>
      <c r="I142" s="278"/>
      <c r="J142" s="279"/>
    </row>
    <row r="143" spans="1:10" ht="30" customHeight="1">
      <c r="A143" s="60"/>
      <c r="B143" s="60"/>
      <c r="C143" s="60"/>
      <c r="D143" s="60"/>
      <c r="E143" s="60"/>
      <c r="F143" s="60"/>
      <c r="G143" s="60"/>
      <c r="H143" s="60"/>
      <c r="I143" s="278"/>
      <c r="J143" s="279"/>
    </row>
    <row r="144" spans="1:10" ht="30" customHeight="1">
      <c r="A144" s="60"/>
      <c r="B144" s="60"/>
      <c r="C144" s="60"/>
      <c r="D144" s="60"/>
      <c r="E144" s="60"/>
      <c r="F144" s="60"/>
      <c r="G144" s="60"/>
      <c r="H144" s="60"/>
      <c r="I144" s="278"/>
      <c r="J144" s="279"/>
    </row>
    <row r="145" spans="1:10" ht="30" customHeight="1">
      <c r="A145" s="60"/>
      <c r="B145" s="60"/>
      <c r="C145" s="60"/>
      <c r="D145" s="60"/>
      <c r="E145" s="60"/>
      <c r="F145" s="60"/>
      <c r="G145" s="60"/>
      <c r="H145" s="60"/>
      <c r="I145" s="278"/>
      <c r="J145" s="279"/>
    </row>
    <row r="146" spans="1:10" ht="30" customHeight="1">
      <c r="A146" s="60"/>
      <c r="B146" s="60"/>
      <c r="C146" s="60"/>
      <c r="D146" s="60"/>
      <c r="E146" s="60"/>
      <c r="F146" s="60"/>
      <c r="G146" s="60"/>
      <c r="H146" s="60"/>
      <c r="I146" s="278"/>
      <c r="J146" s="279"/>
    </row>
    <row r="147" spans="1:10" ht="30" customHeight="1">
      <c r="A147" s="60"/>
      <c r="B147" s="60"/>
      <c r="C147" s="60"/>
      <c r="D147" s="60"/>
      <c r="E147" s="60"/>
      <c r="F147" s="60"/>
      <c r="G147" s="60"/>
      <c r="H147" s="60"/>
      <c r="I147" s="278"/>
      <c r="J147" s="279"/>
    </row>
    <row r="148" spans="1:10" ht="30" customHeight="1">
      <c r="A148" s="60"/>
      <c r="B148" s="60"/>
      <c r="C148" s="60"/>
      <c r="D148" s="60"/>
      <c r="E148" s="60"/>
      <c r="F148" s="60"/>
      <c r="G148" s="60"/>
      <c r="H148" s="60"/>
      <c r="I148" s="278"/>
      <c r="J148" s="279"/>
    </row>
    <row r="149" spans="1:10" ht="30" customHeight="1">
      <c r="A149" s="60"/>
      <c r="B149" s="60"/>
      <c r="C149" s="60"/>
      <c r="D149" s="60"/>
      <c r="E149" s="60"/>
      <c r="F149" s="60"/>
      <c r="G149" s="60"/>
      <c r="H149" s="60"/>
      <c r="I149" s="278"/>
      <c r="J149" s="279"/>
    </row>
    <row r="150" spans="1:10" ht="30" customHeight="1">
      <c r="A150" s="60"/>
      <c r="B150" s="60"/>
      <c r="C150" s="60"/>
      <c r="D150" s="60"/>
      <c r="E150" s="60"/>
      <c r="F150" s="60"/>
      <c r="G150" s="60"/>
      <c r="H150" s="60"/>
      <c r="I150" s="278"/>
      <c r="J150" s="279"/>
    </row>
    <row r="151" spans="1:10" ht="30" customHeight="1">
      <c r="A151" s="60"/>
      <c r="B151" s="60"/>
      <c r="C151" s="60"/>
      <c r="D151" s="60"/>
      <c r="E151" s="60"/>
      <c r="F151" s="60"/>
      <c r="G151" s="60"/>
      <c r="H151" s="60"/>
      <c r="I151" s="278"/>
      <c r="J151" s="279"/>
    </row>
  </sheetData>
  <mergeCells count="13">
    <mergeCell ref="L67:P67"/>
    <mergeCell ref="A30:J30"/>
    <mergeCell ref="A3:J3"/>
    <mergeCell ref="A6:J6"/>
    <mergeCell ref="D10:H10"/>
    <mergeCell ref="B8:H8"/>
    <mergeCell ref="A9:A28"/>
    <mergeCell ref="B13:B19"/>
    <mergeCell ref="B9:B11"/>
    <mergeCell ref="B12:H12"/>
    <mergeCell ref="B20:H20"/>
    <mergeCell ref="B28:H28"/>
    <mergeCell ref="B21:B27"/>
  </mergeCells>
  <phoneticPr fontId="23" type="noConversion"/>
  <printOptions horizontalCentered="1"/>
  <pageMargins left="0.39370078740157483" right="0.39370078740157483" top="0.39370078740157483" bottom="0.78740157480314965" header="0.31496062992125984" footer="0.31496062992125984"/>
  <pageSetup paperSize="9" scale="61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2"/>
  <sheetViews>
    <sheetView rightToLeft="1" view="pageBreakPreview" zoomScale="85" zoomScaleNormal="85" zoomScaleSheetLayoutView="85" workbookViewId="0">
      <selection activeCell="G32" sqref="G32"/>
    </sheetView>
  </sheetViews>
  <sheetFormatPr baseColWidth="10" defaultRowHeight="30" customHeight="1"/>
  <cols>
    <col min="1" max="2" width="11.42578125" style="31"/>
    <col min="3" max="3" width="12.28515625" style="106" customWidth="1"/>
    <col min="4" max="4" width="12.7109375" style="106" customWidth="1"/>
    <col min="5" max="7" width="12.7109375" style="31" customWidth="1"/>
    <col min="8" max="8" width="10.42578125" style="31" customWidth="1"/>
    <col min="9" max="9" width="10" style="31" customWidth="1"/>
    <col min="10" max="10" width="25.42578125" style="14" customWidth="1"/>
    <col min="11" max="11" width="25.42578125" style="236" customWidth="1"/>
    <col min="12" max="16384" width="11.42578125" style="31"/>
  </cols>
  <sheetData>
    <row r="1" spans="1:16" ht="30" customHeight="1" thickBot="1"/>
    <row r="2" spans="1:16" ht="57.75" customHeight="1" thickBot="1">
      <c r="A2" s="32" t="s">
        <v>2</v>
      </c>
      <c r="B2" s="788" t="s">
        <v>240</v>
      </c>
      <c r="C2" s="789"/>
      <c r="D2" s="789"/>
      <c r="E2" s="789"/>
      <c r="F2" s="789"/>
      <c r="G2" s="789"/>
      <c r="H2" s="789"/>
      <c r="I2" s="790"/>
      <c r="J2" s="207" t="s">
        <v>226</v>
      </c>
      <c r="K2" s="207" t="s">
        <v>227</v>
      </c>
    </row>
    <row r="3" spans="1:16" s="106" customFormat="1" ht="30" customHeight="1">
      <c r="A3" s="873" t="s">
        <v>241</v>
      </c>
      <c r="B3" s="876" t="s">
        <v>204</v>
      </c>
      <c r="C3" s="314"/>
      <c r="D3" s="300" t="s">
        <v>77</v>
      </c>
      <c r="E3" s="301"/>
      <c r="F3" s="301"/>
      <c r="G3" s="301"/>
      <c r="H3" s="301"/>
      <c r="I3" s="302"/>
      <c r="J3" s="426"/>
      <c r="K3" s="426"/>
    </row>
    <row r="4" spans="1:16" ht="30" customHeight="1">
      <c r="A4" s="874"/>
      <c r="B4" s="877"/>
      <c r="C4" s="333" t="s">
        <v>233</v>
      </c>
      <c r="D4" s="317" t="s">
        <v>105</v>
      </c>
      <c r="E4" s="304"/>
      <c r="F4" s="304"/>
      <c r="G4" s="304"/>
      <c r="H4" s="304"/>
      <c r="I4" s="305"/>
      <c r="J4" s="427">
        <f>الفهرس!J24</f>
        <v>0</v>
      </c>
      <c r="K4" s="427">
        <f>الفهرس!K24</f>
        <v>0</v>
      </c>
    </row>
    <row r="5" spans="1:16" ht="30" customHeight="1">
      <c r="A5" s="874"/>
      <c r="B5" s="877"/>
      <c r="C5" s="333" t="s">
        <v>234</v>
      </c>
      <c r="D5" s="320" t="s">
        <v>32</v>
      </c>
      <c r="E5" s="307"/>
      <c r="F5" s="307"/>
      <c r="G5" s="307"/>
      <c r="H5" s="307"/>
      <c r="I5" s="308"/>
      <c r="J5" s="427">
        <f>الفهرس!J25</f>
        <v>0</v>
      </c>
      <c r="K5" s="427">
        <f>الفهرس!K25</f>
        <v>0</v>
      </c>
    </row>
    <row r="6" spans="1:16" ht="30" customHeight="1">
      <c r="A6" s="874"/>
      <c r="B6" s="877"/>
      <c r="C6" s="333" t="s">
        <v>235</v>
      </c>
      <c r="D6" s="320" t="s">
        <v>78</v>
      </c>
      <c r="E6" s="307"/>
      <c r="F6" s="307"/>
      <c r="G6" s="307"/>
      <c r="H6" s="307"/>
      <c r="I6" s="308"/>
      <c r="J6" s="427">
        <f>الفهرس!J26</f>
        <v>0</v>
      </c>
      <c r="K6" s="427">
        <f>الفهرس!K26</f>
        <v>0</v>
      </c>
      <c r="P6" s="67"/>
    </row>
    <row r="7" spans="1:16" ht="30" customHeight="1">
      <c r="A7" s="874"/>
      <c r="B7" s="877"/>
      <c r="C7" s="333" t="s">
        <v>242</v>
      </c>
      <c r="D7" s="320" t="s">
        <v>104</v>
      </c>
      <c r="E7" s="307"/>
      <c r="F7" s="307"/>
      <c r="G7" s="307"/>
      <c r="H7" s="307"/>
      <c r="I7" s="308"/>
      <c r="J7" s="427">
        <f>الفهرس!J27</f>
        <v>0</v>
      </c>
      <c r="K7" s="427">
        <f>الفهرس!K27</f>
        <v>0</v>
      </c>
      <c r="P7" s="67"/>
    </row>
    <row r="8" spans="1:16" ht="30" customHeight="1" thickBot="1">
      <c r="A8" s="874"/>
      <c r="B8" s="878"/>
      <c r="C8" s="333" t="s">
        <v>243</v>
      </c>
      <c r="D8" s="329" t="s">
        <v>106</v>
      </c>
      <c r="E8" s="310"/>
      <c r="F8" s="310"/>
      <c r="G8" s="310"/>
      <c r="H8" s="310"/>
      <c r="I8" s="311"/>
      <c r="J8" s="427">
        <f>الفهرس!J28</f>
        <v>0</v>
      </c>
      <c r="K8" s="427">
        <f>الفهرس!K28</f>
        <v>0</v>
      </c>
    </row>
    <row r="9" spans="1:16" s="33" customFormat="1" ht="39.950000000000003" customHeight="1" thickBot="1">
      <c r="A9" s="874"/>
      <c r="B9" s="798" t="s">
        <v>250</v>
      </c>
      <c r="C9" s="799"/>
      <c r="D9" s="799"/>
      <c r="E9" s="799"/>
      <c r="F9" s="799"/>
      <c r="G9" s="799"/>
      <c r="H9" s="799"/>
      <c r="I9" s="800"/>
      <c r="J9" s="432">
        <f>SUM(J4:J8)</f>
        <v>0</v>
      </c>
      <c r="K9" s="432">
        <f>SUM(K4:K8)</f>
        <v>0</v>
      </c>
    </row>
    <row r="10" spans="1:16" s="106" customFormat="1" ht="30" customHeight="1">
      <c r="A10" s="874"/>
      <c r="B10" s="863" t="s">
        <v>205</v>
      </c>
      <c r="C10" s="314"/>
      <c r="D10" s="300" t="s">
        <v>33</v>
      </c>
      <c r="E10" s="301"/>
      <c r="F10" s="301"/>
      <c r="G10" s="301"/>
      <c r="H10" s="301"/>
      <c r="I10" s="302"/>
      <c r="J10" s="426"/>
      <c r="K10" s="426"/>
    </row>
    <row r="11" spans="1:16" s="14" customFormat="1" ht="30" customHeight="1">
      <c r="A11" s="874"/>
      <c r="B11" s="864"/>
      <c r="C11" s="333" t="s">
        <v>233</v>
      </c>
      <c r="D11" s="317" t="s">
        <v>107</v>
      </c>
      <c r="E11" s="304"/>
      <c r="F11" s="304"/>
      <c r="G11" s="304"/>
      <c r="H11" s="304"/>
      <c r="I11" s="305"/>
      <c r="J11" s="427">
        <f>الفهرس!J30</f>
        <v>0</v>
      </c>
      <c r="K11" s="427">
        <f>الفهرس!K30</f>
        <v>0</v>
      </c>
    </row>
    <row r="12" spans="1:16" s="14" customFormat="1" ht="30" customHeight="1">
      <c r="A12" s="874"/>
      <c r="B12" s="864"/>
      <c r="C12" s="333" t="s">
        <v>234</v>
      </c>
      <c r="D12" s="320" t="s">
        <v>79</v>
      </c>
      <c r="E12" s="307"/>
      <c r="F12" s="307"/>
      <c r="G12" s="307"/>
      <c r="H12" s="307"/>
      <c r="I12" s="308"/>
      <c r="J12" s="427">
        <f>الفهرس!J31</f>
        <v>0</v>
      </c>
      <c r="K12" s="427">
        <f>الفهرس!K31</f>
        <v>0</v>
      </c>
    </row>
    <row r="13" spans="1:16" s="14" customFormat="1" ht="30" customHeight="1" thickBot="1">
      <c r="A13" s="874"/>
      <c r="B13" s="865"/>
      <c r="C13" s="333" t="s">
        <v>235</v>
      </c>
      <c r="D13" s="329" t="s">
        <v>80</v>
      </c>
      <c r="E13" s="310"/>
      <c r="F13" s="310"/>
      <c r="G13" s="310"/>
      <c r="H13" s="310"/>
      <c r="I13" s="311"/>
      <c r="J13" s="427">
        <f>الفهرس!J32</f>
        <v>0</v>
      </c>
      <c r="K13" s="427">
        <f>الفهرس!K32</f>
        <v>0</v>
      </c>
    </row>
    <row r="14" spans="1:16" s="35" customFormat="1" ht="39.950000000000003" customHeight="1" thickBot="1">
      <c r="A14" s="874"/>
      <c r="B14" s="798" t="s">
        <v>251</v>
      </c>
      <c r="C14" s="799"/>
      <c r="D14" s="799"/>
      <c r="E14" s="799"/>
      <c r="F14" s="799"/>
      <c r="G14" s="799"/>
      <c r="H14" s="799"/>
      <c r="I14" s="800"/>
      <c r="J14" s="432">
        <f>SUM(J11:J13)</f>
        <v>0</v>
      </c>
      <c r="K14" s="432">
        <f>SUM(K11:K13)</f>
        <v>0</v>
      </c>
    </row>
    <row r="15" spans="1:16" s="106" customFormat="1" ht="30" customHeight="1">
      <c r="A15" s="874"/>
      <c r="B15" s="879" t="s">
        <v>206</v>
      </c>
      <c r="C15" s="314" t="s">
        <v>57</v>
      </c>
      <c r="D15" s="300" t="s">
        <v>96</v>
      </c>
      <c r="E15" s="301"/>
      <c r="F15" s="301"/>
      <c r="G15" s="301"/>
      <c r="H15" s="301"/>
      <c r="I15" s="302"/>
      <c r="J15" s="426"/>
      <c r="K15" s="426"/>
    </row>
    <row r="16" spans="1:16" s="106" customFormat="1" ht="30" customHeight="1">
      <c r="A16" s="874"/>
      <c r="B16" s="880"/>
      <c r="C16" s="880"/>
      <c r="D16" s="317" t="s">
        <v>108</v>
      </c>
      <c r="E16" s="331"/>
      <c r="F16" s="331"/>
      <c r="G16" s="331"/>
      <c r="H16" s="331"/>
      <c r="I16" s="332"/>
      <c r="J16" s="437"/>
      <c r="K16" s="437"/>
    </row>
    <row r="17" spans="1:11" s="106" customFormat="1" ht="30" customHeight="1">
      <c r="A17" s="874"/>
      <c r="B17" s="880"/>
      <c r="C17" s="880"/>
      <c r="D17" s="320"/>
      <c r="E17" s="315" t="s">
        <v>256</v>
      </c>
      <c r="F17" s="307"/>
      <c r="G17" s="307"/>
      <c r="H17" s="307"/>
      <c r="I17" s="308"/>
      <c r="J17" s="435">
        <f>الفهرس!J35</f>
        <v>0</v>
      </c>
      <c r="K17" s="435">
        <f>الفهرس!K35</f>
        <v>0</v>
      </c>
    </row>
    <row r="18" spans="1:11" s="106" customFormat="1" ht="30" customHeight="1">
      <c r="A18" s="874"/>
      <c r="B18" s="880"/>
      <c r="C18" s="880"/>
      <c r="D18" s="320"/>
      <c r="E18" s="315" t="s">
        <v>257</v>
      </c>
      <c r="F18" s="315"/>
      <c r="G18" s="315"/>
      <c r="H18" s="315"/>
      <c r="I18" s="316"/>
      <c r="J18" s="435">
        <f>الفهرس!J36</f>
        <v>0</v>
      </c>
      <c r="K18" s="435">
        <f>الفهرس!K36</f>
        <v>0</v>
      </c>
    </row>
    <row r="19" spans="1:11" s="106" customFormat="1" ht="30" customHeight="1">
      <c r="A19" s="874"/>
      <c r="B19" s="880"/>
      <c r="C19" s="880"/>
      <c r="D19" s="320" t="s">
        <v>109</v>
      </c>
      <c r="E19" s="315"/>
      <c r="F19" s="307"/>
      <c r="G19" s="307"/>
      <c r="H19" s="307"/>
      <c r="I19" s="308"/>
      <c r="J19" s="435">
        <f>الفهرس!J37</f>
        <v>0</v>
      </c>
      <c r="K19" s="435">
        <f>الفهرس!K37</f>
        <v>0</v>
      </c>
    </row>
    <row r="20" spans="1:11" s="14" customFormat="1" ht="30" customHeight="1" thickBot="1">
      <c r="A20" s="874"/>
      <c r="B20" s="881"/>
      <c r="C20" s="881"/>
      <c r="D20" s="329" t="s">
        <v>110</v>
      </c>
      <c r="E20" s="330"/>
      <c r="F20" s="310"/>
      <c r="G20" s="310"/>
      <c r="H20" s="310"/>
      <c r="I20" s="311"/>
      <c r="J20" s="436">
        <f>الفهرس!J38</f>
        <v>0</v>
      </c>
      <c r="K20" s="436">
        <f>الفهرس!K38</f>
        <v>0</v>
      </c>
    </row>
    <row r="21" spans="1:11" s="35" customFormat="1" ht="39.950000000000003" customHeight="1" thickBot="1">
      <c r="A21" s="874"/>
      <c r="B21" s="798" t="s">
        <v>252</v>
      </c>
      <c r="C21" s="799"/>
      <c r="D21" s="799"/>
      <c r="E21" s="799"/>
      <c r="F21" s="799"/>
      <c r="G21" s="799"/>
      <c r="H21" s="799"/>
      <c r="I21" s="800"/>
      <c r="J21" s="438">
        <f>SUM(J16:J20)</f>
        <v>0</v>
      </c>
      <c r="K21" s="438">
        <f>SUM(K16:K20)</f>
        <v>0</v>
      </c>
    </row>
    <row r="22" spans="1:11" ht="30" customHeight="1">
      <c r="A22" s="874"/>
      <c r="B22" s="882" t="s">
        <v>207</v>
      </c>
      <c r="C22" s="314" t="s">
        <v>57</v>
      </c>
      <c r="D22" s="300" t="s">
        <v>14</v>
      </c>
      <c r="E22" s="301"/>
      <c r="F22" s="301"/>
      <c r="G22" s="301"/>
      <c r="H22" s="301"/>
      <c r="I22" s="302"/>
      <c r="J22" s="426"/>
      <c r="K22" s="426"/>
    </row>
    <row r="23" spans="1:11" s="14" customFormat="1" ht="30" customHeight="1" thickBot="1">
      <c r="A23" s="874"/>
      <c r="B23" s="883"/>
      <c r="C23" s="334"/>
      <c r="D23" s="347" t="s">
        <v>179</v>
      </c>
      <c r="E23" s="298"/>
      <c r="F23" s="298"/>
      <c r="G23" s="298"/>
      <c r="H23" s="298"/>
      <c r="I23" s="299"/>
      <c r="J23" s="429">
        <f>الفهرس!J40</f>
        <v>0</v>
      </c>
      <c r="K23" s="429">
        <f>الفهرس!K40</f>
        <v>0</v>
      </c>
    </row>
    <row r="24" spans="1:11" s="35" customFormat="1" ht="39.950000000000003" customHeight="1" thickBot="1">
      <c r="A24" s="874"/>
      <c r="B24" s="798" t="s">
        <v>253</v>
      </c>
      <c r="C24" s="799"/>
      <c r="D24" s="799"/>
      <c r="E24" s="799"/>
      <c r="F24" s="799"/>
      <c r="G24" s="799"/>
      <c r="H24" s="799"/>
      <c r="I24" s="800"/>
      <c r="J24" s="429">
        <f>SUM(J23)</f>
        <v>0</v>
      </c>
      <c r="K24" s="429">
        <f>SUM(K23)</f>
        <v>0</v>
      </c>
    </row>
    <row r="25" spans="1:11" ht="30" customHeight="1">
      <c r="A25" s="874"/>
      <c r="B25" s="866" t="s">
        <v>208</v>
      </c>
      <c r="C25" s="314" t="s">
        <v>57</v>
      </c>
      <c r="D25" s="300" t="s">
        <v>15</v>
      </c>
      <c r="E25" s="301"/>
      <c r="F25" s="301"/>
      <c r="G25" s="301"/>
      <c r="H25" s="301"/>
      <c r="I25" s="302"/>
      <c r="J25" s="426"/>
      <c r="K25" s="426"/>
    </row>
    <row r="26" spans="1:11" s="14" customFormat="1" ht="30" customHeight="1" thickBot="1">
      <c r="A26" s="874"/>
      <c r="B26" s="868"/>
      <c r="C26" s="334"/>
      <c r="D26" s="348" t="s">
        <v>34</v>
      </c>
      <c r="E26" s="24"/>
      <c r="F26" s="24"/>
      <c r="G26" s="24"/>
      <c r="H26" s="24"/>
      <c r="I26" s="297"/>
      <c r="J26" s="429">
        <f>الفهرس!J42</f>
        <v>0</v>
      </c>
      <c r="K26" s="429">
        <f>الفهرس!K42</f>
        <v>0</v>
      </c>
    </row>
    <row r="27" spans="1:11" s="35" customFormat="1" ht="39.950000000000003" customHeight="1" thickBot="1">
      <c r="A27" s="874"/>
      <c r="B27" s="798" t="s">
        <v>254</v>
      </c>
      <c r="C27" s="799"/>
      <c r="D27" s="799"/>
      <c r="E27" s="799"/>
      <c r="F27" s="799"/>
      <c r="G27" s="799"/>
      <c r="H27" s="799"/>
      <c r="I27" s="800"/>
      <c r="J27" s="429">
        <f>SUM(J26)</f>
        <v>0</v>
      </c>
      <c r="K27" s="429">
        <f>SUM(K26)</f>
        <v>0</v>
      </c>
    </row>
    <row r="28" spans="1:11" ht="30" customHeight="1">
      <c r="A28" s="874"/>
      <c r="B28" s="866" t="s">
        <v>209</v>
      </c>
      <c r="C28" s="314"/>
      <c r="D28" s="300" t="s">
        <v>111</v>
      </c>
      <c r="E28" s="301"/>
      <c r="F28" s="301"/>
      <c r="G28" s="301"/>
      <c r="H28" s="301"/>
      <c r="I28" s="302"/>
      <c r="J28" s="426"/>
      <c r="K28" s="426"/>
    </row>
    <row r="29" spans="1:11" ht="30" customHeight="1">
      <c r="A29" s="874"/>
      <c r="B29" s="867"/>
      <c r="C29" s="333" t="s">
        <v>233</v>
      </c>
      <c r="D29" s="317" t="s">
        <v>112</v>
      </c>
      <c r="E29" s="318"/>
      <c r="F29" s="318"/>
      <c r="G29" s="318"/>
      <c r="H29" s="318"/>
      <c r="I29" s="319"/>
      <c r="J29" s="428">
        <f>الفهرس!J44</f>
        <v>0</v>
      </c>
      <c r="K29" s="428">
        <f>الفهرس!K44</f>
        <v>0</v>
      </c>
    </row>
    <row r="30" spans="1:11" ht="30" customHeight="1">
      <c r="A30" s="874"/>
      <c r="B30" s="867"/>
      <c r="C30" s="333" t="s">
        <v>234</v>
      </c>
      <c r="D30" s="320" t="s">
        <v>180</v>
      </c>
      <c r="E30" s="315"/>
      <c r="F30" s="315"/>
      <c r="G30" s="315"/>
      <c r="H30" s="315"/>
      <c r="I30" s="316"/>
      <c r="J30" s="428">
        <f>الفهرس!J45</f>
        <v>0</v>
      </c>
      <c r="K30" s="428">
        <f>الفهرس!K45</f>
        <v>0</v>
      </c>
    </row>
    <row r="31" spans="1:11" ht="30" customHeight="1">
      <c r="A31" s="874"/>
      <c r="B31" s="867"/>
      <c r="C31" s="333" t="s">
        <v>235</v>
      </c>
      <c r="D31" s="320" t="s">
        <v>181</v>
      </c>
      <c r="E31" s="315"/>
      <c r="F31" s="315"/>
      <c r="G31" s="315"/>
      <c r="H31" s="315"/>
      <c r="I31" s="316"/>
      <c r="J31" s="428">
        <f>الفهرس!J46</f>
        <v>0</v>
      </c>
      <c r="K31" s="428">
        <f>الفهرس!K46</f>
        <v>0</v>
      </c>
    </row>
    <row r="32" spans="1:11" ht="30" customHeight="1">
      <c r="A32" s="874"/>
      <c r="B32" s="867"/>
      <c r="C32" s="333" t="s">
        <v>242</v>
      </c>
      <c r="D32" s="320" t="s">
        <v>113</v>
      </c>
      <c r="E32" s="315"/>
      <c r="F32" s="315"/>
      <c r="G32" s="315"/>
      <c r="H32" s="315"/>
      <c r="I32" s="316"/>
      <c r="J32" s="428">
        <f>الفهرس!J47</f>
        <v>0</v>
      </c>
      <c r="K32" s="428">
        <f>الفهرس!K47</f>
        <v>0</v>
      </c>
    </row>
    <row r="33" spans="1:11" s="14" customFormat="1" ht="45" customHeight="1" thickBot="1">
      <c r="A33" s="874"/>
      <c r="B33" s="868"/>
      <c r="C33" s="333" t="s">
        <v>243</v>
      </c>
      <c r="D33" s="869" t="s">
        <v>194</v>
      </c>
      <c r="E33" s="870"/>
      <c r="F33" s="870"/>
      <c r="G33" s="870"/>
      <c r="H33" s="870"/>
      <c r="I33" s="871"/>
      <c r="J33" s="428">
        <f>الفهرس!J48</f>
        <v>0</v>
      </c>
      <c r="K33" s="428">
        <f>الفهرس!K48</f>
        <v>0</v>
      </c>
    </row>
    <row r="34" spans="1:11" s="35" customFormat="1" ht="39.950000000000003" customHeight="1" thickBot="1">
      <c r="A34" s="875"/>
      <c r="B34" s="798" t="s">
        <v>255</v>
      </c>
      <c r="C34" s="799"/>
      <c r="D34" s="799"/>
      <c r="E34" s="799"/>
      <c r="F34" s="799"/>
      <c r="G34" s="799"/>
      <c r="H34" s="799"/>
      <c r="I34" s="800"/>
      <c r="J34" s="430">
        <f>SUM(J29:J33)</f>
        <v>0</v>
      </c>
      <c r="K34" s="430">
        <f>SUM(K29:K33)</f>
        <v>0</v>
      </c>
    </row>
    <row r="35" spans="1:11" s="14" customFormat="1" ht="30" customHeight="1">
      <c r="A35" s="132"/>
      <c r="B35" s="132"/>
      <c r="C35" s="335"/>
      <c r="D35" s="335"/>
      <c r="E35" s="132"/>
      <c r="F35" s="132"/>
      <c r="G35" s="132"/>
      <c r="H35" s="132"/>
      <c r="I35" s="132"/>
      <c r="J35" s="132"/>
      <c r="K35" s="132"/>
    </row>
    <row r="36" spans="1:11" s="14" customFormat="1" ht="30" customHeight="1">
      <c r="A36" s="872" t="s">
        <v>258</v>
      </c>
      <c r="B36" s="872"/>
      <c r="C36" s="872"/>
      <c r="D36" s="872"/>
      <c r="E36" s="872"/>
      <c r="F36" s="872"/>
      <c r="G36" s="872"/>
      <c r="H36" s="872"/>
      <c r="I36" s="872"/>
      <c r="J36" s="872"/>
      <c r="K36" s="872"/>
    </row>
    <row r="37" spans="1:11" s="14" customFormat="1" ht="30" customHeight="1">
      <c r="C37" s="336"/>
      <c r="D37" s="336"/>
      <c r="K37" s="236"/>
    </row>
    <row r="38" spans="1:11" s="14" customFormat="1" ht="30" customHeight="1">
      <c r="A38" s="121"/>
      <c r="B38" s="121"/>
      <c r="C38" s="337"/>
      <c r="D38" s="349"/>
      <c r="E38" s="122"/>
      <c r="F38" s="122"/>
      <c r="G38" s="122"/>
      <c r="H38" s="122"/>
      <c r="I38" s="65"/>
      <c r="J38" s="322"/>
      <c r="K38" s="431"/>
    </row>
    <row r="39" spans="1:11" s="14" customFormat="1" ht="30" customHeight="1">
      <c r="A39" s="123"/>
      <c r="B39" s="123"/>
      <c r="C39" s="338"/>
      <c r="D39" s="323"/>
      <c r="E39" s="75"/>
      <c r="F39" s="75"/>
      <c r="G39" s="75"/>
      <c r="H39" s="75"/>
      <c r="I39" s="69"/>
      <c r="J39" s="69"/>
      <c r="K39" s="243"/>
    </row>
    <row r="40" spans="1:11" s="14" customFormat="1" ht="30" customHeight="1">
      <c r="A40" s="123"/>
      <c r="B40" s="123"/>
      <c r="C40" s="338"/>
      <c r="D40" s="350"/>
      <c r="E40" s="66"/>
      <c r="F40" s="66"/>
      <c r="G40" s="66"/>
      <c r="H40" s="66"/>
      <c r="I40" s="69"/>
      <c r="J40" s="69"/>
      <c r="K40" s="243"/>
    </row>
    <row r="41" spans="1:11" s="14" customFormat="1" ht="30" customHeight="1">
      <c r="A41" s="123"/>
      <c r="B41" s="123"/>
      <c r="C41" s="338"/>
      <c r="D41" s="323"/>
      <c r="E41" s="75"/>
      <c r="F41" s="75"/>
      <c r="G41" s="75"/>
      <c r="H41" s="75"/>
      <c r="I41" s="69"/>
      <c r="J41" s="69"/>
      <c r="K41" s="243"/>
    </row>
    <row r="42" spans="1:11" s="14" customFormat="1" ht="30" customHeight="1">
      <c r="A42" s="120"/>
      <c r="B42" s="120"/>
      <c r="C42" s="339"/>
      <c r="D42" s="323"/>
      <c r="E42" s="75"/>
      <c r="F42" s="75"/>
      <c r="G42" s="75"/>
      <c r="H42" s="75"/>
      <c r="I42" s="5"/>
      <c r="J42" s="69"/>
      <c r="K42" s="243"/>
    </row>
    <row r="43" spans="1:11" s="14" customFormat="1" ht="30" customHeight="1">
      <c r="A43" s="121"/>
      <c r="B43" s="121"/>
      <c r="C43" s="337"/>
      <c r="D43" s="351"/>
      <c r="E43" s="79"/>
      <c r="F43" s="79"/>
      <c r="G43" s="79"/>
      <c r="H43" s="79"/>
      <c r="I43" s="5"/>
      <c r="J43" s="69"/>
      <c r="K43" s="243"/>
    </row>
    <row r="44" spans="1:11" ht="30" customHeight="1">
      <c r="A44" s="124"/>
      <c r="B44" s="124"/>
      <c r="C44" s="340"/>
      <c r="D44" s="352"/>
      <c r="E44" s="125"/>
      <c r="F44" s="125"/>
      <c r="G44" s="125"/>
      <c r="H44" s="125"/>
      <c r="I44" s="126"/>
      <c r="J44" s="69"/>
      <c r="K44" s="243"/>
    </row>
    <row r="45" spans="1:11" ht="30" customHeight="1">
      <c r="A45" s="124"/>
      <c r="B45" s="124"/>
      <c r="C45" s="340"/>
      <c r="D45" s="323"/>
      <c r="E45" s="75"/>
      <c r="F45" s="75"/>
      <c r="G45" s="75"/>
      <c r="H45" s="75"/>
      <c r="I45" s="126"/>
      <c r="J45" s="69"/>
      <c r="K45" s="243"/>
    </row>
    <row r="46" spans="1:11" ht="30" customHeight="1">
      <c r="A46" s="67"/>
      <c r="B46" s="67"/>
      <c r="C46" s="341"/>
      <c r="D46" s="353"/>
      <c r="E46" s="127"/>
      <c r="F46" s="127"/>
      <c r="G46" s="127"/>
      <c r="H46" s="127"/>
      <c r="I46" s="126"/>
      <c r="J46" s="69"/>
      <c r="K46" s="243"/>
    </row>
    <row r="47" spans="1:11" ht="30" customHeight="1">
      <c r="A47" s="121"/>
      <c r="B47" s="121"/>
      <c r="C47" s="337"/>
      <c r="D47" s="354"/>
      <c r="E47" s="84"/>
      <c r="F47" s="84"/>
      <c r="G47" s="84"/>
      <c r="H47" s="84"/>
      <c r="I47" s="126"/>
      <c r="J47" s="69"/>
      <c r="K47" s="243"/>
    </row>
    <row r="48" spans="1:11" ht="30" customHeight="1">
      <c r="A48" s="65"/>
      <c r="B48" s="65"/>
      <c r="C48" s="342"/>
      <c r="D48" s="355"/>
      <c r="E48" s="85"/>
      <c r="F48" s="85"/>
      <c r="G48" s="85"/>
      <c r="H48" s="85"/>
      <c r="I48" s="67"/>
      <c r="J48" s="69"/>
      <c r="K48" s="243"/>
    </row>
    <row r="49" spans="1:11" ht="30" customHeight="1">
      <c r="A49" s="128"/>
      <c r="B49" s="128"/>
      <c r="C49" s="343"/>
      <c r="D49" s="353"/>
      <c r="E49" s="127"/>
      <c r="F49" s="127"/>
      <c r="G49" s="127"/>
      <c r="H49" s="127"/>
      <c r="I49" s="67"/>
      <c r="J49" s="69"/>
      <c r="K49" s="243"/>
    </row>
    <row r="50" spans="1:11" ht="30" customHeight="1">
      <c r="A50" s="129"/>
      <c r="B50" s="129"/>
      <c r="C50" s="344"/>
      <c r="D50" s="353"/>
      <c r="E50" s="127"/>
      <c r="F50" s="127"/>
      <c r="G50" s="127"/>
      <c r="H50" s="127"/>
      <c r="I50" s="67"/>
      <c r="J50" s="69"/>
      <c r="K50" s="243"/>
    </row>
    <row r="51" spans="1:11" ht="30" customHeight="1">
      <c r="A51" s="67"/>
      <c r="B51" s="67"/>
      <c r="C51" s="341"/>
      <c r="D51" s="323"/>
      <c r="E51" s="75"/>
      <c r="F51" s="75"/>
      <c r="G51" s="75"/>
      <c r="H51" s="75"/>
      <c r="I51" s="67"/>
      <c r="J51" s="69"/>
      <c r="K51" s="243"/>
    </row>
    <row r="52" spans="1:11" ht="30" customHeight="1">
      <c r="A52" s="67"/>
      <c r="B52" s="67"/>
      <c r="C52" s="341"/>
      <c r="D52" s="341"/>
      <c r="E52" s="67"/>
      <c r="F52" s="67"/>
      <c r="G52" s="67"/>
      <c r="H52" s="67"/>
      <c r="I52" s="67"/>
      <c r="J52" s="69"/>
      <c r="K52" s="243"/>
    </row>
    <row r="53" spans="1:11" ht="30" customHeight="1">
      <c r="A53" s="67"/>
      <c r="B53" s="67"/>
      <c r="C53" s="341"/>
      <c r="D53" s="341"/>
      <c r="E53" s="67"/>
      <c r="F53" s="67"/>
      <c r="G53" s="67"/>
      <c r="H53" s="67"/>
      <c r="I53" s="67"/>
      <c r="J53" s="69"/>
      <c r="K53" s="243"/>
    </row>
    <row r="54" spans="1:11" ht="30" customHeight="1">
      <c r="A54" s="67"/>
      <c r="B54" s="67"/>
      <c r="C54" s="341"/>
      <c r="D54" s="341"/>
      <c r="E54" s="67"/>
      <c r="F54" s="67"/>
      <c r="G54" s="67"/>
      <c r="H54" s="67"/>
      <c r="I54" s="67"/>
      <c r="J54" s="69"/>
      <c r="K54" s="243"/>
    </row>
    <row r="55" spans="1:11" ht="30" customHeight="1">
      <c r="A55" s="67"/>
      <c r="B55" s="67"/>
      <c r="C55" s="341"/>
      <c r="D55" s="341"/>
      <c r="E55" s="67"/>
      <c r="F55" s="67"/>
      <c r="G55" s="67"/>
      <c r="H55" s="67"/>
      <c r="I55" s="67"/>
      <c r="J55" s="69"/>
      <c r="K55" s="243"/>
    </row>
    <row r="56" spans="1:11" ht="30" customHeight="1">
      <c r="A56" s="67"/>
      <c r="B56" s="67"/>
      <c r="C56" s="341"/>
      <c r="D56" s="341"/>
      <c r="E56" s="67"/>
      <c r="F56" s="67"/>
      <c r="G56" s="67"/>
      <c r="H56" s="67"/>
      <c r="I56" s="67"/>
      <c r="J56" s="69"/>
      <c r="K56" s="243"/>
    </row>
    <row r="57" spans="1:11" ht="30" customHeight="1">
      <c r="A57" s="67"/>
      <c r="B57" s="67"/>
      <c r="C57" s="341"/>
      <c r="D57" s="341"/>
      <c r="E57" s="67"/>
      <c r="F57" s="67"/>
      <c r="G57" s="67"/>
      <c r="H57" s="67"/>
      <c r="I57" s="67"/>
      <c r="J57" s="69"/>
      <c r="K57" s="243"/>
    </row>
    <row r="58" spans="1:11" ht="30" customHeight="1">
      <c r="A58" s="67"/>
      <c r="B58" s="67"/>
      <c r="C58" s="341"/>
      <c r="D58" s="356"/>
      <c r="E58" s="64"/>
      <c r="F58" s="64"/>
      <c r="G58" s="64"/>
      <c r="H58" s="64"/>
      <c r="I58" s="67"/>
      <c r="J58" s="69"/>
      <c r="K58" s="243"/>
    </row>
    <row r="59" spans="1:11" ht="30" customHeight="1">
      <c r="A59" s="67"/>
      <c r="B59" s="67"/>
      <c r="C59" s="341"/>
      <c r="D59" s="341"/>
      <c r="E59" s="67"/>
      <c r="F59" s="67"/>
      <c r="G59" s="67"/>
      <c r="H59" s="67"/>
      <c r="I59" s="67"/>
      <c r="J59" s="69"/>
      <c r="K59" s="243"/>
    </row>
    <row r="60" spans="1:11" ht="30" customHeight="1">
      <c r="A60" s="67"/>
      <c r="B60" s="67"/>
      <c r="C60" s="341"/>
      <c r="D60" s="341"/>
      <c r="E60" s="67"/>
      <c r="F60" s="67"/>
      <c r="G60" s="67"/>
      <c r="H60" s="67"/>
      <c r="I60" s="67"/>
      <c r="J60" s="69"/>
      <c r="K60" s="243"/>
    </row>
    <row r="61" spans="1:11" ht="30" customHeight="1">
      <c r="A61" s="67"/>
      <c r="B61" s="67"/>
      <c r="C61" s="341"/>
      <c r="D61" s="341"/>
      <c r="E61" s="67"/>
      <c r="F61" s="67"/>
      <c r="G61" s="67"/>
      <c r="H61" s="67"/>
      <c r="I61" s="67"/>
      <c r="J61" s="69"/>
      <c r="K61" s="243"/>
    </row>
    <row r="62" spans="1:11" ht="30" customHeight="1">
      <c r="A62" s="321"/>
      <c r="B62" s="321"/>
      <c r="C62" s="345"/>
      <c r="D62" s="345"/>
      <c r="E62" s="321"/>
      <c r="F62" s="321"/>
      <c r="G62" s="321"/>
      <c r="H62" s="321"/>
      <c r="I62" s="321"/>
      <c r="J62" s="321"/>
      <c r="K62" s="243"/>
    </row>
    <row r="63" spans="1:11" ht="30" customHeight="1">
      <c r="A63" s="65"/>
      <c r="B63" s="65"/>
      <c r="C63" s="342"/>
      <c r="D63" s="350"/>
      <c r="E63" s="66"/>
      <c r="F63" s="66"/>
      <c r="G63" s="66"/>
      <c r="H63" s="66"/>
      <c r="I63" s="65"/>
      <c r="J63" s="322"/>
      <c r="K63" s="431"/>
    </row>
    <row r="64" spans="1:11" ht="30" customHeight="1">
      <c r="A64" s="67"/>
      <c r="B64" s="67"/>
      <c r="C64" s="341"/>
      <c r="D64" s="357"/>
      <c r="E64" s="5"/>
      <c r="F64" s="5"/>
      <c r="G64" s="5"/>
      <c r="H64" s="5"/>
      <c r="I64" s="65"/>
      <c r="J64" s="322"/>
      <c r="K64" s="431"/>
    </row>
    <row r="65" spans="1:16" ht="30" customHeight="1">
      <c r="A65" s="121"/>
      <c r="B65" s="121"/>
      <c r="C65" s="337"/>
      <c r="D65" s="358"/>
      <c r="E65" s="87"/>
      <c r="F65" s="87"/>
      <c r="G65" s="87"/>
      <c r="H65" s="87"/>
      <c r="I65" s="65"/>
      <c r="J65" s="322"/>
      <c r="K65" s="431"/>
    </row>
    <row r="66" spans="1:16" ht="30" customHeight="1">
      <c r="A66" s="65"/>
      <c r="B66" s="65"/>
      <c r="C66" s="342"/>
      <c r="D66" s="359"/>
      <c r="E66" s="88"/>
      <c r="F66" s="88"/>
      <c r="G66" s="88"/>
      <c r="H66" s="88"/>
      <c r="I66" s="65"/>
      <c r="J66" s="322"/>
      <c r="K66" s="431"/>
    </row>
    <row r="67" spans="1:16" ht="30" customHeight="1">
      <c r="A67" s="65"/>
      <c r="B67" s="65"/>
      <c r="C67" s="342"/>
      <c r="D67" s="360"/>
      <c r="E67" s="89"/>
      <c r="F67" s="89"/>
      <c r="G67" s="89"/>
      <c r="H67" s="89"/>
      <c r="I67" s="65"/>
      <c r="J67" s="322"/>
      <c r="K67" s="431"/>
    </row>
    <row r="68" spans="1:16" ht="30" customHeight="1">
      <c r="A68" s="121"/>
      <c r="B68" s="121"/>
      <c r="C68" s="337"/>
      <c r="D68" s="361"/>
      <c r="E68" s="90"/>
      <c r="F68" s="90"/>
      <c r="G68" s="90"/>
      <c r="H68" s="90"/>
      <c r="I68" s="65"/>
      <c r="J68" s="322"/>
      <c r="K68" s="431"/>
    </row>
    <row r="69" spans="1:16" ht="30" customHeight="1">
      <c r="A69" s="123"/>
      <c r="B69" s="123"/>
      <c r="C69" s="338"/>
      <c r="D69" s="362"/>
      <c r="E69" s="91"/>
      <c r="F69" s="91"/>
      <c r="G69" s="91"/>
      <c r="H69" s="91"/>
      <c r="I69" s="67"/>
      <c r="J69" s="69"/>
      <c r="K69" s="243"/>
    </row>
    <row r="70" spans="1:16" ht="30" customHeight="1">
      <c r="A70" s="123"/>
      <c r="B70" s="123"/>
      <c r="C70" s="338"/>
      <c r="D70" s="362"/>
      <c r="E70" s="91"/>
      <c r="F70" s="91"/>
      <c r="G70" s="91"/>
      <c r="H70" s="91"/>
      <c r="I70" s="67"/>
      <c r="J70" s="69"/>
      <c r="K70" s="243"/>
    </row>
    <row r="71" spans="1:16" ht="30" customHeight="1">
      <c r="A71" s="123"/>
      <c r="B71" s="123"/>
      <c r="C71" s="338"/>
      <c r="D71" s="362"/>
      <c r="E71" s="91"/>
      <c r="F71" s="91"/>
      <c r="G71" s="91"/>
      <c r="H71" s="91"/>
      <c r="I71" s="67"/>
      <c r="J71" s="69"/>
      <c r="K71" s="243"/>
    </row>
    <row r="72" spans="1:16" ht="30" customHeight="1">
      <c r="A72" s="123"/>
      <c r="B72" s="123"/>
      <c r="C72" s="338"/>
      <c r="D72" s="353"/>
      <c r="E72" s="127"/>
      <c r="F72" s="127"/>
      <c r="G72" s="127"/>
      <c r="H72" s="127"/>
      <c r="I72" s="67"/>
      <c r="J72" s="69"/>
      <c r="K72" s="243"/>
    </row>
    <row r="73" spans="1:16" ht="30" customHeight="1">
      <c r="A73" s="123"/>
      <c r="B73" s="123"/>
      <c r="C73" s="338"/>
      <c r="D73" s="353"/>
      <c r="E73" s="127"/>
      <c r="F73" s="127"/>
      <c r="G73" s="127"/>
      <c r="H73" s="127"/>
      <c r="I73" s="67"/>
      <c r="J73" s="69"/>
      <c r="K73" s="243"/>
    </row>
    <row r="74" spans="1:16" ht="30" customHeight="1">
      <c r="A74" s="123"/>
      <c r="B74" s="123"/>
      <c r="C74" s="338"/>
      <c r="D74" s="353"/>
      <c r="E74" s="127"/>
      <c r="F74" s="127"/>
      <c r="G74" s="127"/>
      <c r="H74" s="127"/>
      <c r="I74" s="67"/>
      <c r="J74" s="69"/>
      <c r="K74" s="243"/>
      <c r="M74" s="67"/>
      <c r="N74" s="67"/>
      <c r="O74" s="67"/>
      <c r="P74" s="67"/>
    </row>
    <row r="75" spans="1:16" ht="30" customHeight="1">
      <c r="A75" s="65"/>
      <c r="B75" s="65"/>
      <c r="C75" s="342"/>
      <c r="D75" s="363"/>
      <c r="E75" s="130"/>
      <c r="F75" s="130"/>
      <c r="G75" s="130"/>
      <c r="H75" s="130"/>
      <c r="I75" s="67"/>
      <c r="J75" s="69"/>
      <c r="K75" s="243"/>
      <c r="M75" s="67"/>
      <c r="N75" s="67"/>
      <c r="O75" s="67"/>
      <c r="P75" s="67"/>
    </row>
    <row r="76" spans="1:16" ht="30" customHeight="1">
      <c r="A76" s="65"/>
      <c r="B76" s="65"/>
      <c r="C76" s="342"/>
      <c r="D76" s="364"/>
      <c r="E76" s="94"/>
      <c r="F76" s="94"/>
      <c r="G76" s="94"/>
      <c r="H76" s="94"/>
      <c r="I76" s="67"/>
      <c r="J76" s="69"/>
      <c r="K76" s="243"/>
      <c r="M76" s="67"/>
      <c r="N76" s="67"/>
      <c r="O76" s="67"/>
      <c r="P76" s="67"/>
    </row>
    <row r="77" spans="1:16" ht="30" customHeight="1">
      <c r="A77" s="123"/>
      <c r="B77" s="123"/>
      <c r="C77" s="338"/>
      <c r="D77" s="362"/>
      <c r="E77" s="91"/>
      <c r="F77" s="91"/>
      <c r="G77" s="91"/>
      <c r="H77" s="91"/>
      <c r="I77" s="67"/>
      <c r="J77" s="69"/>
      <c r="K77" s="243"/>
      <c r="M77" s="67"/>
      <c r="N77" s="67"/>
      <c r="O77" s="67"/>
      <c r="P77" s="67"/>
    </row>
    <row r="78" spans="1:16" ht="30" customHeight="1">
      <c r="A78" s="123"/>
      <c r="B78" s="123"/>
      <c r="C78" s="338"/>
      <c r="D78" s="362"/>
      <c r="E78" s="91"/>
      <c r="F78" s="91"/>
      <c r="G78" s="91"/>
      <c r="H78" s="91"/>
      <c r="I78" s="67"/>
      <c r="J78" s="69"/>
      <c r="K78" s="243"/>
    </row>
    <row r="79" spans="1:16" ht="30" customHeight="1">
      <c r="A79" s="67"/>
      <c r="B79" s="67"/>
      <c r="C79" s="341"/>
      <c r="D79" s="362"/>
      <c r="E79" s="91"/>
      <c r="F79" s="91"/>
      <c r="G79" s="91"/>
      <c r="H79" s="91"/>
      <c r="I79" s="67"/>
      <c r="J79" s="69"/>
      <c r="K79" s="243"/>
    </row>
    <row r="80" spans="1:16" ht="30" customHeight="1">
      <c r="A80" s="123"/>
      <c r="B80" s="123"/>
      <c r="C80" s="338"/>
      <c r="D80" s="363"/>
      <c r="E80" s="130"/>
      <c r="F80" s="130"/>
      <c r="G80" s="130"/>
      <c r="H80" s="130"/>
      <c r="I80" s="67"/>
      <c r="J80" s="69"/>
      <c r="K80" s="243"/>
    </row>
    <row r="81" spans="1:17" ht="30" customHeight="1">
      <c r="A81" s="123"/>
      <c r="B81" s="123"/>
      <c r="C81" s="338"/>
      <c r="D81" s="363"/>
      <c r="E81" s="130"/>
      <c r="F81" s="130"/>
      <c r="G81" s="130"/>
      <c r="H81" s="130"/>
      <c r="I81" s="67"/>
      <c r="J81" s="69"/>
      <c r="K81" s="243"/>
    </row>
    <row r="82" spans="1:17" ht="30" customHeight="1">
      <c r="A82" s="123"/>
      <c r="B82" s="123"/>
      <c r="C82" s="338"/>
      <c r="D82" s="353"/>
      <c r="E82" s="127"/>
      <c r="F82" s="127"/>
      <c r="G82" s="127"/>
      <c r="H82" s="127"/>
      <c r="I82" s="67"/>
      <c r="J82" s="69"/>
      <c r="K82" s="243"/>
    </row>
    <row r="83" spans="1:17" ht="30" customHeight="1">
      <c r="A83" s="120"/>
      <c r="B83" s="120"/>
      <c r="C83" s="339"/>
      <c r="D83" s="353"/>
      <c r="E83" s="127"/>
      <c r="F83" s="127"/>
      <c r="G83" s="127"/>
      <c r="H83" s="127"/>
      <c r="I83" s="126"/>
      <c r="J83" s="69"/>
      <c r="K83" s="243"/>
    </row>
    <row r="84" spans="1:17" ht="30" customHeight="1">
      <c r="A84" s="124"/>
      <c r="B84" s="124"/>
      <c r="C84" s="340"/>
      <c r="D84" s="323"/>
      <c r="E84" s="75"/>
      <c r="F84" s="75"/>
      <c r="G84" s="75"/>
      <c r="H84" s="75"/>
      <c r="I84" s="126"/>
      <c r="J84" s="69"/>
      <c r="K84" s="243"/>
    </row>
    <row r="85" spans="1:17" ht="30" customHeight="1">
      <c r="A85" s="124"/>
      <c r="B85" s="124"/>
      <c r="C85" s="340"/>
      <c r="D85" s="323"/>
      <c r="E85" s="75"/>
      <c r="F85" s="75"/>
      <c r="G85" s="75"/>
      <c r="H85" s="75"/>
      <c r="I85" s="126"/>
      <c r="J85" s="69"/>
      <c r="K85" s="243"/>
    </row>
    <row r="86" spans="1:17" ht="30" customHeight="1">
      <c r="A86" s="124"/>
      <c r="B86" s="124"/>
      <c r="C86" s="340"/>
      <c r="D86" s="323"/>
      <c r="E86" s="75"/>
      <c r="F86" s="75"/>
      <c r="G86" s="75"/>
      <c r="H86" s="75"/>
      <c r="I86" s="126"/>
      <c r="J86" s="69"/>
      <c r="K86" s="243"/>
      <c r="M86" s="67"/>
      <c r="N86" s="67"/>
      <c r="O86" s="67"/>
      <c r="P86" s="67"/>
      <c r="Q86" s="67"/>
    </row>
    <row r="87" spans="1:17" ht="30" customHeight="1">
      <c r="A87" s="120"/>
      <c r="B87" s="120"/>
      <c r="C87" s="339"/>
      <c r="D87" s="353"/>
      <c r="E87" s="127"/>
      <c r="F87" s="127"/>
      <c r="G87" s="127"/>
      <c r="H87" s="127"/>
      <c r="I87" s="126"/>
      <c r="J87" s="69"/>
      <c r="K87" s="243"/>
      <c r="M87" s="67"/>
      <c r="N87" s="67"/>
      <c r="O87" s="67"/>
      <c r="P87" s="67"/>
      <c r="Q87" s="67"/>
    </row>
    <row r="88" spans="1:17" ht="30" customHeight="1">
      <c r="A88" s="124"/>
      <c r="B88" s="124"/>
      <c r="C88" s="340"/>
      <c r="D88" s="363"/>
      <c r="E88" s="130"/>
      <c r="F88" s="130"/>
      <c r="G88" s="130"/>
      <c r="H88" s="130"/>
      <c r="I88" s="126"/>
      <c r="J88" s="69"/>
      <c r="K88" s="243"/>
      <c r="M88" s="67"/>
      <c r="N88" s="67"/>
      <c r="O88" s="67"/>
      <c r="P88" s="67"/>
      <c r="Q88" s="67"/>
    </row>
    <row r="89" spans="1:17" ht="30" customHeight="1">
      <c r="A89" s="65"/>
      <c r="B89" s="65"/>
      <c r="C89" s="342"/>
      <c r="D89" s="363"/>
      <c r="E89" s="130"/>
      <c r="F89" s="130"/>
      <c r="G89" s="130"/>
      <c r="H89" s="130"/>
      <c r="I89" s="67"/>
      <c r="J89" s="69"/>
      <c r="K89" s="243"/>
      <c r="M89" s="67"/>
      <c r="N89" s="67"/>
      <c r="O89" s="67"/>
      <c r="P89" s="67"/>
      <c r="Q89" s="67"/>
    </row>
    <row r="90" spans="1:17" ht="30" customHeight="1">
      <c r="A90" s="128"/>
      <c r="B90" s="128"/>
      <c r="C90" s="343"/>
      <c r="D90" s="353"/>
      <c r="E90" s="127"/>
      <c r="F90" s="127"/>
      <c r="G90" s="127"/>
      <c r="H90" s="127"/>
      <c r="I90" s="67"/>
      <c r="J90" s="69"/>
      <c r="K90" s="243"/>
      <c r="M90" s="67"/>
      <c r="N90" s="67"/>
      <c r="O90" s="67"/>
      <c r="P90" s="67"/>
      <c r="Q90" s="67"/>
    </row>
    <row r="91" spans="1:17" ht="30" customHeight="1">
      <c r="A91" s="129"/>
      <c r="B91" s="129"/>
      <c r="C91" s="344"/>
      <c r="D91" s="353"/>
      <c r="E91" s="127"/>
      <c r="F91" s="127"/>
      <c r="G91" s="127"/>
      <c r="H91" s="127"/>
      <c r="I91" s="67"/>
      <c r="J91" s="69"/>
      <c r="K91" s="243"/>
      <c r="M91" s="67"/>
      <c r="N91" s="67"/>
      <c r="O91" s="67"/>
      <c r="P91" s="67"/>
      <c r="Q91" s="67"/>
    </row>
    <row r="92" spans="1:17" ht="30" customHeight="1">
      <c r="A92" s="67"/>
      <c r="B92" s="67"/>
      <c r="C92" s="341"/>
      <c r="D92" s="323"/>
      <c r="E92" s="75"/>
      <c r="F92" s="75"/>
      <c r="G92" s="75"/>
      <c r="H92" s="75"/>
      <c r="I92" s="67"/>
      <c r="J92" s="69"/>
      <c r="K92" s="243"/>
      <c r="M92" s="67"/>
      <c r="N92" s="67"/>
      <c r="O92" s="67"/>
      <c r="P92" s="67"/>
      <c r="Q92" s="67"/>
    </row>
    <row r="93" spans="1:17" ht="30" customHeight="1">
      <c r="A93" s="67"/>
      <c r="B93" s="67"/>
      <c r="C93" s="341"/>
      <c r="D93" s="341"/>
      <c r="E93" s="67"/>
      <c r="F93" s="67"/>
      <c r="G93" s="67"/>
      <c r="H93" s="67"/>
      <c r="I93" s="67"/>
      <c r="J93" s="69"/>
      <c r="K93" s="243"/>
      <c r="M93" s="67"/>
      <c r="N93" s="67"/>
      <c r="O93" s="67"/>
      <c r="P93" s="67"/>
      <c r="Q93" s="67"/>
    </row>
    <row r="94" spans="1:17" ht="30" customHeight="1">
      <c r="A94" s="67"/>
      <c r="B94" s="67"/>
      <c r="C94" s="341"/>
      <c r="D94" s="356"/>
      <c r="E94" s="64"/>
      <c r="F94" s="64"/>
      <c r="G94" s="64"/>
      <c r="H94" s="64"/>
      <c r="I94" s="67"/>
      <c r="J94" s="69"/>
      <c r="K94" s="243"/>
      <c r="M94" s="67"/>
      <c r="N94" s="67"/>
      <c r="O94" s="67"/>
      <c r="P94" s="67"/>
      <c r="Q94" s="67"/>
    </row>
    <row r="95" spans="1:17" ht="30" customHeight="1">
      <c r="A95" s="67"/>
      <c r="B95" s="67"/>
      <c r="C95" s="341"/>
      <c r="D95" s="341"/>
      <c r="E95" s="67"/>
      <c r="F95" s="67"/>
      <c r="G95" s="67"/>
      <c r="H95" s="67"/>
      <c r="I95" s="67"/>
      <c r="J95" s="69"/>
      <c r="K95" s="243"/>
      <c r="M95" s="67"/>
      <c r="N95" s="67"/>
      <c r="O95" s="67"/>
      <c r="P95" s="67"/>
      <c r="Q95" s="67"/>
    </row>
    <row r="96" spans="1:17" ht="30" customHeight="1">
      <c r="A96" s="67"/>
      <c r="B96" s="67"/>
      <c r="C96" s="341"/>
      <c r="D96" s="341"/>
      <c r="E96" s="67"/>
      <c r="F96" s="67"/>
      <c r="G96" s="67"/>
      <c r="H96" s="67"/>
      <c r="I96" s="67"/>
      <c r="J96" s="69"/>
      <c r="K96" s="243"/>
      <c r="M96" s="67"/>
      <c r="N96" s="67"/>
      <c r="O96" s="67"/>
      <c r="P96" s="67"/>
      <c r="Q96" s="67"/>
    </row>
    <row r="97" spans="1:17" ht="30" customHeight="1">
      <c r="A97" s="67"/>
      <c r="B97" s="67"/>
      <c r="C97" s="341"/>
      <c r="D97" s="341"/>
      <c r="E97" s="67"/>
      <c r="F97" s="67"/>
      <c r="G97" s="67"/>
      <c r="H97" s="67"/>
      <c r="I97" s="67"/>
      <c r="J97" s="69"/>
      <c r="K97" s="243"/>
      <c r="M97" s="67"/>
      <c r="N97" s="67"/>
      <c r="O97" s="67"/>
      <c r="P97" s="67"/>
      <c r="Q97" s="67"/>
    </row>
    <row r="98" spans="1:17" ht="30" customHeight="1">
      <c r="A98" s="67"/>
      <c r="B98" s="67"/>
      <c r="C98" s="341"/>
      <c r="D98" s="365"/>
      <c r="E98" s="63"/>
      <c r="F98" s="63"/>
      <c r="G98" s="63"/>
      <c r="H98" s="63"/>
      <c r="I98" s="67"/>
      <c r="J98" s="69"/>
      <c r="K98" s="243"/>
      <c r="M98" s="322"/>
      <c r="N98" s="322"/>
      <c r="O98" s="322"/>
      <c r="P98" s="322"/>
      <c r="Q98" s="322"/>
    </row>
    <row r="99" spans="1:17" ht="30" customHeight="1">
      <c r="A99" s="67"/>
      <c r="B99" s="67"/>
      <c r="C99" s="341"/>
      <c r="D99" s="341"/>
      <c r="E99" s="67"/>
      <c r="F99" s="67"/>
      <c r="G99" s="67"/>
      <c r="H99" s="67"/>
      <c r="I99" s="67"/>
      <c r="J99" s="69"/>
      <c r="K99" s="243"/>
    </row>
    <row r="100" spans="1:17" ht="30" customHeight="1">
      <c r="A100" s="67"/>
      <c r="B100" s="67"/>
      <c r="C100" s="341"/>
      <c r="D100" s="356"/>
      <c r="E100" s="64"/>
      <c r="F100" s="64"/>
      <c r="G100" s="64"/>
      <c r="H100" s="64"/>
      <c r="I100" s="67"/>
      <c r="J100" s="69"/>
      <c r="K100" s="243"/>
    </row>
    <row r="101" spans="1:17" ht="30" customHeight="1">
      <c r="A101" s="65"/>
      <c r="B101" s="65"/>
      <c r="C101" s="342"/>
      <c r="D101" s="350"/>
      <c r="E101" s="66"/>
      <c r="F101" s="66"/>
      <c r="G101" s="66"/>
      <c r="H101" s="66"/>
      <c r="I101" s="65"/>
      <c r="J101" s="322"/>
      <c r="K101" s="431"/>
    </row>
    <row r="102" spans="1:17" ht="30" customHeight="1">
      <c r="A102" s="67"/>
      <c r="B102" s="67"/>
      <c r="C102" s="341"/>
      <c r="D102" s="341"/>
      <c r="E102" s="67"/>
      <c r="F102" s="67"/>
      <c r="G102" s="67"/>
      <c r="H102" s="67"/>
      <c r="I102" s="67"/>
      <c r="J102" s="69"/>
      <c r="K102" s="243"/>
    </row>
    <row r="103" spans="1:17" ht="30" customHeight="1">
      <c r="A103" s="67"/>
      <c r="B103" s="67"/>
      <c r="C103" s="341"/>
      <c r="D103" s="341"/>
      <c r="E103" s="67"/>
      <c r="F103" s="67"/>
      <c r="G103" s="67"/>
      <c r="H103" s="67"/>
      <c r="I103" s="67"/>
      <c r="J103" s="69"/>
      <c r="K103" s="243"/>
    </row>
    <row r="104" spans="1:17" ht="30" customHeight="1">
      <c r="A104" s="67"/>
      <c r="B104" s="67"/>
      <c r="C104" s="341"/>
      <c r="D104" s="341"/>
      <c r="E104" s="67"/>
      <c r="F104" s="67"/>
      <c r="G104" s="67"/>
      <c r="H104" s="67"/>
      <c r="I104" s="67"/>
      <c r="J104" s="69"/>
      <c r="K104" s="243"/>
    </row>
    <row r="105" spans="1:17" ht="30" customHeight="1">
      <c r="A105" s="67"/>
      <c r="B105" s="67"/>
      <c r="C105" s="341"/>
      <c r="D105" s="341"/>
      <c r="E105" s="67"/>
      <c r="F105" s="67"/>
      <c r="G105" s="67"/>
      <c r="H105" s="67"/>
      <c r="I105" s="67"/>
      <c r="J105" s="69"/>
      <c r="K105" s="243"/>
    </row>
    <row r="106" spans="1:17" ht="30" customHeight="1">
      <c r="A106" s="67"/>
      <c r="B106" s="67"/>
      <c r="C106" s="341"/>
      <c r="D106" s="341"/>
      <c r="E106" s="67"/>
      <c r="F106" s="67"/>
      <c r="G106" s="67"/>
      <c r="H106" s="67"/>
      <c r="I106" s="67"/>
      <c r="J106" s="69"/>
      <c r="K106" s="243"/>
    </row>
    <row r="107" spans="1:17" ht="30" customHeight="1">
      <c r="A107" s="67"/>
      <c r="B107" s="67"/>
      <c r="C107" s="341"/>
      <c r="D107" s="341"/>
      <c r="E107" s="67"/>
      <c r="F107" s="67"/>
      <c r="G107" s="67"/>
      <c r="H107" s="67"/>
      <c r="I107" s="67"/>
      <c r="J107" s="69"/>
      <c r="K107" s="243"/>
    </row>
    <row r="108" spans="1:17" ht="30" customHeight="1">
      <c r="A108" s="67"/>
      <c r="B108" s="67"/>
      <c r="C108" s="341"/>
      <c r="D108" s="341"/>
      <c r="E108" s="67"/>
      <c r="F108" s="67"/>
      <c r="G108" s="67"/>
      <c r="H108" s="67"/>
      <c r="I108" s="67"/>
      <c r="J108" s="69"/>
      <c r="K108" s="243"/>
    </row>
    <row r="109" spans="1:17" ht="30" customHeight="1">
      <c r="A109" s="69"/>
      <c r="B109" s="69"/>
      <c r="C109" s="346"/>
      <c r="D109" s="341"/>
      <c r="E109" s="67"/>
      <c r="F109" s="67"/>
      <c r="G109" s="67"/>
      <c r="H109" s="67"/>
      <c r="I109" s="67"/>
      <c r="J109" s="69"/>
      <c r="K109" s="243"/>
    </row>
    <row r="110" spans="1:17" ht="30" customHeight="1">
      <c r="A110" s="67"/>
      <c r="B110" s="67"/>
      <c r="C110" s="341"/>
      <c r="D110" s="341"/>
      <c r="E110" s="67"/>
      <c r="F110" s="67"/>
      <c r="G110" s="67"/>
      <c r="H110" s="67"/>
      <c r="I110" s="67"/>
      <c r="J110" s="69"/>
      <c r="K110" s="243"/>
    </row>
    <row r="111" spans="1:17" ht="30" customHeight="1">
      <c r="A111" s="67"/>
      <c r="B111" s="67"/>
      <c r="C111" s="341"/>
      <c r="D111" s="365"/>
      <c r="E111" s="63"/>
      <c r="F111" s="63"/>
      <c r="G111" s="63"/>
      <c r="H111" s="63"/>
      <c r="I111" s="67"/>
      <c r="J111" s="69"/>
      <c r="K111" s="243"/>
    </row>
    <row r="112" spans="1:17" ht="30" customHeight="1">
      <c r="A112" s="67"/>
      <c r="B112" s="67"/>
      <c r="C112" s="341"/>
      <c r="D112" s="341"/>
      <c r="E112" s="67"/>
      <c r="F112" s="67"/>
      <c r="G112" s="67"/>
      <c r="H112" s="67"/>
      <c r="I112" s="67"/>
      <c r="J112" s="69"/>
      <c r="K112" s="243"/>
    </row>
    <row r="113" spans="1:11" ht="30" customHeight="1">
      <c r="A113" s="67"/>
      <c r="B113" s="67"/>
      <c r="C113" s="341"/>
      <c r="D113" s="350"/>
      <c r="E113" s="66"/>
      <c r="F113" s="66"/>
      <c r="G113" s="66"/>
      <c r="H113" s="66"/>
      <c r="I113" s="67"/>
      <c r="J113" s="69"/>
      <c r="K113" s="243"/>
    </row>
    <row r="114" spans="1:11" ht="30" customHeight="1">
      <c r="A114" s="65"/>
      <c r="B114" s="65"/>
      <c r="C114" s="342"/>
      <c r="D114" s="350"/>
      <c r="E114" s="66"/>
      <c r="F114" s="66"/>
      <c r="G114" s="66"/>
      <c r="H114" s="66"/>
      <c r="I114" s="65"/>
      <c r="J114" s="322"/>
      <c r="K114" s="431"/>
    </row>
    <row r="115" spans="1:11" ht="30" customHeight="1">
      <c r="A115" s="67"/>
      <c r="B115" s="67"/>
      <c r="C115" s="341"/>
      <c r="D115" s="341"/>
      <c r="E115" s="67"/>
      <c r="F115" s="67"/>
      <c r="G115" s="67"/>
      <c r="H115" s="67"/>
      <c r="I115" s="67"/>
      <c r="J115" s="69"/>
      <c r="K115" s="243"/>
    </row>
    <row r="116" spans="1:11" ht="30" customHeight="1">
      <c r="A116" s="67"/>
      <c r="B116" s="67"/>
      <c r="C116" s="341"/>
      <c r="D116" s="341"/>
      <c r="E116" s="67"/>
      <c r="F116" s="67"/>
      <c r="G116" s="67"/>
      <c r="H116" s="67"/>
      <c r="I116" s="67"/>
      <c r="J116" s="69"/>
      <c r="K116" s="243"/>
    </row>
    <row r="117" spans="1:11" ht="30" customHeight="1">
      <c r="A117" s="67"/>
      <c r="B117" s="67"/>
      <c r="C117" s="341"/>
      <c r="D117" s="341"/>
      <c r="E117" s="67"/>
      <c r="F117" s="67"/>
      <c r="G117" s="67"/>
      <c r="H117" s="67"/>
      <c r="I117" s="67"/>
      <c r="J117" s="69"/>
      <c r="K117" s="243"/>
    </row>
    <row r="118" spans="1:11" ht="30" customHeight="1">
      <c r="A118" s="67"/>
      <c r="B118" s="67"/>
      <c r="C118" s="341"/>
      <c r="D118" s="341"/>
      <c r="E118" s="67"/>
      <c r="F118" s="67"/>
      <c r="G118" s="67"/>
      <c r="H118" s="67"/>
      <c r="I118" s="67"/>
      <c r="J118" s="69"/>
      <c r="K118" s="243"/>
    </row>
    <row r="119" spans="1:11" ht="30" customHeight="1">
      <c r="A119" s="67"/>
      <c r="B119" s="67"/>
      <c r="C119" s="341"/>
      <c r="D119" s="341"/>
      <c r="E119" s="67"/>
      <c r="F119" s="67"/>
      <c r="G119" s="67"/>
      <c r="H119" s="67"/>
      <c r="I119" s="67"/>
      <c r="J119" s="69"/>
      <c r="K119" s="243"/>
    </row>
    <row r="120" spans="1:11" ht="30" customHeight="1">
      <c r="A120" s="67"/>
      <c r="B120" s="67"/>
      <c r="C120" s="341"/>
      <c r="D120" s="341"/>
      <c r="E120" s="67"/>
      <c r="F120" s="67"/>
      <c r="G120" s="67"/>
      <c r="H120" s="67"/>
      <c r="I120" s="67"/>
      <c r="J120" s="69"/>
      <c r="K120" s="243"/>
    </row>
    <row r="121" spans="1:11" ht="30" customHeight="1">
      <c r="A121" s="69"/>
      <c r="B121" s="69"/>
      <c r="C121" s="346"/>
      <c r="D121" s="341"/>
      <c r="E121" s="67"/>
      <c r="F121" s="67"/>
      <c r="G121" s="67"/>
      <c r="H121" s="67"/>
      <c r="I121" s="67"/>
      <c r="J121" s="69"/>
      <c r="K121" s="243"/>
    </row>
    <row r="122" spans="1:11" ht="30" customHeight="1">
      <c r="A122" s="67"/>
      <c r="B122" s="67"/>
      <c r="C122" s="341"/>
      <c r="D122" s="341"/>
      <c r="E122" s="67"/>
      <c r="F122" s="67"/>
      <c r="G122" s="67"/>
      <c r="H122" s="67"/>
      <c r="I122" s="67"/>
      <c r="J122" s="69"/>
      <c r="K122" s="243"/>
    </row>
    <row r="123" spans="1:11" ht="30" customHeight="1">
      <c r="A123" s="67"/>
      <c r="B123" s="67"/>
      <c r="C123" s="341"/>
      <c r="D123" s="341"/>
      <c r="E123" s="67"/>
      <c r="F123" s="67"/>
      <c r="G123" s="67"/>
      <c r="H123" s="67"/>
      <c r="I123" s="67"/>
      <c r="J123" s="69"/>
      <c r="K123" s="243"/>
    </row>
    <row r="124" spans="1:11" ht="30" customHeight="1">
      <c r="A124" s="67"/>
      <c r="B124" s="67"/>
      <c r="C124" s="341"/>
      <c r="D124" s="341"/>
      <c r="E124" s="67"/>
      <c r="F124" s="67"/>
      <c r="G124" s="67"/>
      <c r="H124" s="67"/>
      <c r="I124" s="67"/>
      <c r="J124" s="69"/>
      <c r="K124" s="243"/>
    </row>
    <row r="125" spans="1:11" ht="30" customHeight="1">
      <c r="A125" s="67"/>
      <c r="B125" s="67"/>
      <c r="C125" s="341"/>
      <c r="D125" s="341"/>
      <c r="E125" s="67"/>
      <c r="F125" s="67"/>
      <c r="G125" s="67"/>
      <c r="H125" s="67"/>
      <c r="I125" s="67"/>
      <c r="J125" s="69"/>
      <c r="K125" s="243"/>
    </row>
    <row r="126" spans="1:11" ht="30" customHeight="1">
      <c r="A126" s="67"/>
      <c r="B126" s="67"/>
      <c r="C126" s="341"/>
      <c r="D126" s="341"/>
      <c r="E126" s="67"/>
      <c r="F126" s="67"/>
      <c r="G126" s="67"/>
      <c r="H126" s="67"/>
      <c r="I126" s="67"/>
      <c r="J126" s="69"/>
      <c r="K126" s="243"/>
    </row>
    <row r="127" spans="1:11" ht="30" customHeight="1">
      <c r="A127" s="67"/>
      <c r="B127" s="67"/>
      <c r="C127" s="341"/>
      <c r="D127" s="341"/>
      <c r="E127" s="67"/>
      <c r="F127" s="67"/>
      <c r="G127" s="67"/>
      <c r="H127" s="67"/>
      <c r="I127" s="67"/>
      <c r="J127" s="69"/>
      <c r="K127" s="243"/>
    </row>
    <row r="128" spans="1:11" ht="30" customHeight="1">
      <c r="A128" s="67"/>
      <c r="B128" s="67"/>
      <c r="C128" s="341"/>
      <c r="D128" s="341"/>
      <c r="E128" s="67"/>
      <c r="F128" s="67"/>
      <c r="G128" s="67"/>
      <c r="H128" s="67"/>
      <c r="I128" s="67"/>
      <c r="J128" s="69"/>
      <c r="K128" s="243"/>
    </row>
    <row r="129" spans="1:11" ht="30" customHeight="1">
      <c r="A129" s="67"/>
      <c r="B129" s="67"/>
      <c r="C129" s="341"/>
      <c r="D129" s="341"/>
      <c r="E129" s="67"/>
      <c r="F129" s="67"/>
      <c r="G129" s="67"/>
      <c r="H129" s="67"/>
      <c r="I129" s="67"/>
      <c r="J129" s="69"/>
      <c r="K129" s="243"/>
    </row>
    <row r="130" spans="1:11" ht="30" customHeight="1">
      <c r="A130" s="67"/>
      <c r="B130" s="67"/>
      <c r="C130" s="341"/>
      <c r="D130" s="356"/>
      <c r="E130" s="64"/>
      <c r="F130" s="64"/>
      <c r="G130" s="64"/>
      <c r="H130" s="64"/>
      <c r="I130" s="67"/>
      <c r="J130" s="69"/>
      <c r="K130" s="243"/>
    </row>
    <row r="131" spans="1:11" ht="30" customHeight="1">
      <c r="A131" s="67"/>
      <c r="B131" s="67"/>
      <c r="C131" s="341"/>
      <c r="D131" s="341"/>
      <c r="E131" s="67"/>
      <c r="F131" s="67"/>
      <c r="G131" s="67"/>
      <c r="H131" s="67"/>
      <c r="I131" s="67"/>
      <c r="J131" s="69"/>
      <c r="K131" s="243"/>
    </row>
    <row r="132" spans="1:11" ht="30" customHeight="1">
      <c r="A132" s="67"/>
      <c r="B132" s="67"/>
      <c r="C132" s="341"/>
      <c r="D132" s="341"/>
      <c r="E132" s="67"/>
      <c r="F132" s="67"/>
      <c r="G132" s="67"/>
      <c r="H132" s="67"/>
      <c r="I132" s="67"/>
      <c r="J132" s="69"/>
      <c r="K132" s="243"/>
    </row>
    <row r="133" spans="1:11" ht="30" customHeight="1">
      <c r="A133" s="67"/>
      <c r="B133" s="67"/>
      <c r="C133" s="341"/>
      <c r="D133" s="341"/>
      <c r="E133" s="67"/>
      <c r="F133" s="67"/>
      <c r="G133" s="67"/>
      <c r="H133" s="67"/>
      <c r="I133" s="67"/>
      <c r="J133" s="69"/>
      <c r="K133" s="243"/>
    </row>
    <row r="134" spans="1:11" ht="30" customHeight="1">
      <c r="A134" s="67"/>
      <c r="B134" s="67"/>
      <c r="C134" s="341"/>
      <c r="D134" s="341"/>
      <c r="E134" s="67"/>
      <c r="F134" s="67"/>
      <c r="G134" s="67"/>
      <c r="H134" s="67"/>
      <c r="I134" s="67"/>
      <c r="J134" s="69"/>
      <c r="K134" s="243"/>
    </row>
    <row r="135" spans="1:11" ht="30" customHeight="1">
      <c r="A135" s="67"/>
      <c r="B135" s="67"/>
      <c r="C135" s="341"/>
      <c r="D135" s="341"/>
      <c r="E135" s="67"/>
      <c r="F135" s="67"/>
      <c r="G135" s="67"/>
      <c r="H135" s="67"/>
      <c r="I135" s="67"/>
      <c r="J135" s="69"/>
      <c r="K135" s="243"/>
    </row>
    <row r="136" spans="1:11" ht="30" customHeight="1">
      <c r="A136" s="67"/>
      <c r="B136" s="67"/>
      <c r="C136" s="341"/>
      <c r="D136" s="341"/>
      <c r="E136" s="67"/>
      <c r="F136" s="67"/>
      <c r="G136" s="67"/>
      <c r="H136" s="67"/>
      <c r="I136" s="67"/>
      <c r="J136" s="69"/>
      <c r="K136" s="243"/>
    </row>
    <row r="137" spans="1:11" ht="30" customHeight="1">
      <c r="A137" s="67"/>
      <c r="B137" s="67"/>
      <c r="C137" s="341"/>
      <c r="D137" s="341"/>
      <c r="E137" s="67"/>
      <c r="F137" s="67"/>
      <c r="G137" s="67"/>
      <c r="H137" s="67"/>
      <c r="I137" s="67"/>
      <c r="J137" s="69"/>
      <c r="K137" s="243"/>
    </row>
    <row r="138" spans="1:11" ht="30" customHeight="1">
      <c r="A138" s="67"/>
      <c r="B138" s="67"/>
      <c r="C138" s="341"/>
      <c r="D138" s="341"/>
      <c r="E138" s="67"/>
      <c r="F138" s="67"/>
      <c r="G138" s="67"/>
      <c r="H138" s="67"/>
      <c r="I138" s="67"/>
      <c r="J138" s="69"/>
      <c r="K138" s="243"/>
    </row>
    <row r="139" spans="1:11" ht="30" customHeight="1">
      <c r="A139" s="67"/>
      <c r="B139" s="67"/>
      <c r="C139" s="341"/>
      <c r="D139" s="341"/>
      <c r="E139" s="67"/>
      <c r="F139" s="67"/>
      <c r="G139" s="67"/>
      <c r="H139" s="67"/>
      <c r="I139" s="67"/>
      <c r="J139" s="69"/>
      <c r="K139" s="243"/>
    </row>
    <row r="140" spans="1:11" ht="30" customHeight="1">
      <c r="A140" s="67"/>
      <c r="B140" s="67"/>
      <c r="C140" s="341"/>
      <c r="D140" s="341"/>
      <c r="E140" s="67"/>
      <c r="F140" s="67"/>
      <c r="G140" s="67"/>
      <c r="H140" s="67"/>
      <c r="I140" s="67"/>
      <c r="J140" s="69"/>
      <c r="K140" s="243"/>
    </row>
    <row r="141" spans="1:11" ht="30" customHeight="1">
      <c r="A141" s="67"/>
      <c r="B141" s="67"/>
      <c r="C141" s="341"/>
      <c r="D141" s="341"/>
      <c r="E141" s="67"/>
      <c r="F141" s="67"/>
      <c r="G141" s="67"/>
      <c r="H141" s="67"/>
      <c r="I141" s="67"/>
      <c r="J141" s="69"/>
      <c r="K141" s="243"/>
    </row>
    <row r="142" spans="1:11" ht="30" customHeight="1">
      <c r="A142" s="67"/>
      <c r="B142" s="67"/>
      <c r="C142" s="341"/>
      <c r="D142" s="341"/>
      <c r="E142" s="67"/>
      <c r="F142" s="67"/>
      <c r="G142" s="67"/>
      <c r="H142" s="67"/>
      <c r="I142" s="67"/>
      <c r="J142" s="69"/>
      <c r="K142" s="243"/>
    </row>
    <row r="143" spans="1:11" ht="30" customHeight="1">
      <c r="A143" s="67"/>
      <c r="B143" s="67"/>
      <c r="C143" s="341"/>
      <c r="D143" s="341"/>
      <c r="E143" s="67"/>
      <c r="F143" s="67"/>
      <c r="G143" s="67"/>
      <c r="H143" s="67"/>
      <c r="I143" s="67"/>
      <c r="J143" s="69"/>
      <c r="K143" s="243"/>
    </row>
    <row r="144" spans="1:11" ht="30" customHeight="1">
      <c r="A144" s="67"/>
      <c r="B144" s="67"/>
      <c r="C144" s="341"/>
      <c r="D144" s="341"/>
      <c r="E144" s="67"/>
      <c r="F144" s="67"/>
      <c r="G144" s="67"/>
      <c r="H144" s="67"/>
      <c r="I144" s="67"/>
      <c r="J144" s="69"/>
      <c r="K144" s="243"/>
    </row>
    <row r="145" spans="1:11" ht="30" customHeight="1">
      <c r="A145" s="67"/>
      <c r="B145" s="67"/>
      <c r="C145" s="341"/>
      <c r="D145" s="341"/>
      <c r="E145" s="67"/>
      <c r="F145" s="67"/>
      <c r="G145" s="67"/>
      <c r="H145" s="67"/>
      <c r="I145" s="67"/>
      <c r="J145" s="69"/>
      <c r="K145" s="243"/>
    </row>
    <row r="146" spans="1:11" ht="30" customHeight="1">
      <c r="A146" s="67"/>
      <c r="B146" s="67"/>
      <c r="C146" s="341"/>
      <c r="D146" s="341"/>
      <c r="E146" s="67"/>
      <c r="F146" s="67"/>
      <c r="G146" s="67"/>
      <c r="H146" s="67"/>
      <c r="I146" s="67"/>
      <c r="J146" s="69"/>
      <c r="K146" s="243"/>
    </row>
    <row r="147" spans="1:11" ht="30" customHeight="1">
      <c r="A147" s="67"/>
      <c r="B147" s="67"/>
      <c r="C147" s="341"/>
      <c r="D147" s="341"/>
      <c r="E147" s="67"/>
      <c r="F147" s="67"/>
      <c r="G147" s="67"/>
      <c r="H147" s="67"/>
      <c r="I147" s="67"/>
      <c r="J147" s="69"/>
      <c r="K147" s="243"/>
    </row>
    <row r="148" spans="1:11" ht="30" customHeight="1">
      <c r="A148" s="67"/>
      <c r="B148" s="67"/>
      <c r="C148" s="341"/>
      <c r="D148" s="341"/>
      <c r="E148" s="67"/>
      <c r="F148" s="67"/>
      <c r="G148" s="67"/>
      <c r="H148" s="67"/>
      <c r="I148" s="67"/>
      <c r="J148" s="69"/>
      <c r="K148" s="243"/>
    </row>
    <row r="149" spans="1:11" ht="30" customHeight="1">
      <c r="A149" s="67"/>
      <c r="B149" s="67"/>
      <c r="C149" s="341"/>
      <c r="D149" s="341"/>
      <c r="E149" s="67"/>
      <c r="F149" s="67"/>
      <c r="G149" s="67"/>
      <c r="H149" s="67"/>
      <c r="I149" s="67"/>
      <c r="J149" s="69"/>
      <c r="K149" s="243"/>
    </row>
    <row r="150" spans="1:11" ht="30" customHeight="1">
      <c r="A150" s="67"/>
      <c r="B150" s="67"/>
      <c r="C150" s="341"/>
      <c r="D150" s="341"/>
      <c r="E150" s="67"/>
      <c r="F150" s="67"/>
      <c r="G150" s="67"/>
      <c r="H150" s="67"/>
      <c r="I150" s="67"/>
      <c r="J150" s="69"/>
      <c r="K150" s="243"/>
    </row>
    <row r="151" spans="1:11" ht="30" customHeight="1">
      <c r="A151" s="67"/>
      <c r="B151" s="67"/>
      <c r="C151" s="341"/>
      <c r="D151" s="341"/>
      <c r="E151" s="67"/>
      <c r="F151" s="67"/>
      <c r="G151" s="67"/>
      <c r="H151" s="67"/>
      <c r="I151" s="67"/>
      <c r="J151" s="69"/>
      <c r="K151" s="243"/>
    </row>
    <row r="152" spans="1:11" ht="30" customHeight="1">
      <c r="A152" s="67"/>
      <c r="B152" s="67"/>
      <c r="C152" s="341"/>
      <c r="D152" s="341"/>
      <c r="E152" s="67"/>
      <c r="F152" s="67"/>
      <c r="G152" s="67"/>
      <c r="H152" s="67"/>
      <c r="I152" s="67"/>
      <c r="J152" s="69"/>
      <c r="K152" s="243"/>
    </row>
    <row r="153" spans="1:11" ht="30" customHeight="1">
      <c r="A153" s="67"/>
      <c r="B153" s="67"/>
      <c r="C153" s="341"/>
      <c r="D153" s="341"/>
      <c r="E153" s="67"/>
      <c r="F153" s="67"/>
      <c r="G153" s="67"/>
      <c r="H153" s="67"/>
      <c r="I153" s="67"/>
      <c r="J153" s="69"/>
      <c r="K153" s="243"/>
    </row>
    <row r="154" spans="1:11" ht="30" customHeight="1">
      <c r="A154" s="67"/>
      <c r="B154" s="67"/>
      <c r="C154" s="341"/>
      <c r="D154" s="341"/>
      <c r="E154" s="67"/>
      <c r="F154" s="67"/>
      <c r="G154" s="67"/>
      <c r="H154" s="67"/>
      <c r="I154" s="67"/>
      <c r="J154" s="69"/>
      <c r="K154" s="243"/>
    </row>
    <row r="155" spans="1:11" ht="30" customHeight="1">
      <c r="A155" s="67"/>
      <c r="B155" s="67"/>
      <c r="C155" s="341"/>
      <c r="D155" s="341"/>
      <c r="E155" s="67"/>
      <c r="F155" s="67"/>
      <c r="G155" s="67"/>
      <c r="H155" s="67"/>
      <c r="I155" s="67"/>
      <c r="J155" s="69"/>
      <c r="K155" s="243"/>
    </row>
    <row r="156" spans="1:11" ht="30" customHeight="1">
      <c r="A156" s="67"/>
      <c r="B156" s="67"/>
      <c r="C156" s="341"/>
      <c r="D156" s="341"/>
      <c r="E156" s="67"/>
      <c r="F156" s="67"/>
      <c r="G156" s="67"/>
      <c r="H156" s="67"/>
      <c r="I156" s="67"/>
      <c r="J156" s="69"/>
      <c r="K156" s="243"/>
    </row>
    <row r="157" spans="1:11" ht="30" customHeight="1">
      <c r="A157" s="67"/>
      <c r="B157" s="67"/>
      <c r="C157" s="341"/>
      <c r="D157" s="341"/>
      <c r="E157" s="67"/>
      <c r="F157" s="67"/>
      <c r="G157" s="67"/>
      <c r="H157" s="67"/>
      <c r="I157" s="67"/>
      <c r="J157" s="69"/>
      <c r="K157" s="243"/>
    </row>
    <row r="158" spans="1:11" ht="30" customHeight="1">
      <c r="A158" s="67"/>
      <c r="B158" s="67"/>
      <c r="C158" s="341"/>
      <c r="D158" s="341"/>
      <c r="E158" s="67"/>
      <c r="F158" s="67"/>
      <c r="G158" s="67"/>
      <c r="H158" s="67"/>
      <c r="I158" s="67"/>
      <c r="J158" s="69"/>
      <c r="K158" s="243"/>
    </row>
    <row r="159" spans="1:11" ht="30" customHeight="1">
      <c r="A159" s="67"/>
      <c r="B159" s="67"/>
      <c r="C159" s="341"/>
      <c r="D159" s="341"/>
      <c r="E159" s="67"/>
      <c r="F159" s="67"/>
      <c r="G159" s="67"/>
      <c r="H159" s="67"/>
      <c r="I159" s="67"/>
      <c r="J159" s="69"/>
      <c r="K159" s="243"/>
    </row>
    <row r="160" spans="1:11" ht="30" customHeight="1">
      <c r="A160" s="67"/>
      <c r="B160" s="67"/>
      <c r="C160" s="341"/>
      <c r="D160" s="341"/>
      <c r="E160" s="67"/>
      <c r="F160" s="67"/>
      <c r="G160" s="67"/>
      <c r="H160" s="67"/>
      <c r="I160" s="67"/>
      <c r="J160" s="69"/>
      <c r="K160" s="243"/>
    </row>
    <row r="161" spans="1:11" ht="30" customHeight="1">
      <c r="A161" s="67"/>
      <c r="B161" s="67"/>
      <c r="C161" s="341"/>
      <c r="D161" s="341"/>
      <c r="E161" s="67"/>
      <c r="F161" s="67"/>
      <c r="G161" s="67"/>
      <c r="H161" s="67"/>
      <c r="I161" s="67"/>
      <c r="J161" s="69"/>
      <c r="K161" s="243"/>
    </row>
    <row r="162" spans="1:11" ht="30" customHeight="1">
      <c r="A162" s="67"/>
      <c r="B162" s="67"/>
      <c r="C162" s="341"/>
      <c r="D162" s="341"/>
      <c r="E162" s="67"/>
      <c r="F162" s="67"/>
      <c r="G162" s="67"/>
      <c r="H162" s="67"/>
      <c r="I162" s="67"/>
      <c r="J162" s="69"/>
      <c r="K162" s="243"/>
    </row>
    <row r="163" spans="1:11" ht="30" customHeight="1">
      <c r="A163" s="67"/>
      <c r="B163" s="67"/>
      <c r="C163" s="341"/>
      <c r="D163" s="341"/>
      <c r="E163" s="67"/>
      <c r="F163" s="67"/>
      <c r="G163" s="67"/>
      <c r="H163" s="67"/>
      <c r="I163" s="67"/>
      <c r="J163" s="69"/>
      <c r="K163" s="243"/>
    </row>
    <row r="164" spans="1:11" ht="30" customHeight="1">
      <c r="A164" s="67"/>
      <c r="B164" s="67"/>
      <c r="C164" s="341"/>
      <c r="D164" s="341"/>
      <c r="E164" s="67"/>
      <c r="F164" s="67"/>
      <c r="G164" s="67"/>
      <c r="H164" s="67"/>
      <c r="I164" s="67"/>
      <c r="J164" s="69"/>
      <c r="K164" s="243"/>
    </row>
    <row r="165" spans="1:11" ht="30" customHeight="1">
      <c r="A165" s="67"/>
      <c r="B165" s="67"/>
      <c r="C165" s="341"/>
      <c r="D165" s="341"/>
      <c r="E165" s="67"/>
      <c r="F165" s="67"/>
      <c r="G165" s="67"/>
      <c r="H165" s="67"/>
      <c r="I165" s="67"/>
      <c r="J165" s="69"/>
      <c r="K165" s="243"/>
    </row>
    <row r="166" spans="1:11" ht="30" customHeight="1">
      <c r="A166" s="67"/>
      <c r="B166" s="67"/>
      <c r="C166" s="341"/>
      <c r="D166" s="341"/>
      <c r="E166" s="67"/>
      <c r="F166" s="67"/>
      <c r="G166" s="67"/>
      <c r="H166" s="67"/>
      <c r="I166" s="67"/>
      <c r="J166" s="69"/>
      <c r="K166" s="243"/>
    </row>
    <row r="167" spans="1:11" ht="30" customHeight="1">
      <c r="A167" s="67"/>
      <c r="B167" s="67"/>
      <c r="C167" s="341"/>
      <c r="D167" s="341"/>
      <c r="E167" s="67"/>
      <c r="F167" s="67"/>
      <c r="G167" s="67"/>
      <c r="H167" s="67"/>
      <c r="I167" s="67"/>
      <c r="J167" s="69"/>
      <c r="K167" s="243"/>
    </row>
    <row r="168" spans="1:11" ht="30" customHeight="1">
      <c r="A168" s="67"/>
      <c r="B168" s="67"/>
      <c r="C168" s="341"/>
      <c r="D168" s="341"/>
      <c r="E168" s="67"/>
      <c r="F168" s="67"/>
      <c r="G168" s="67"/>
      <c r="H168" s="67"/>
      <c r="I168" s="67"/>
      <c r="J168" s="69"/>
      <c r="K168" s="243"/>
    </row>
    <row r="169" spans="1:11" ht="30" customHeight="1">
      <c r="A169" s="67"/>
      <c r="B169" s="67"/>
      <c r="C169" s="341"/>
      <c r="D169" s="341"/>
      <c r="E169" s="67"/>
      <c r="F169" s="67"/>
      <c r="G169" s="67"/>
      <c r="H169" s="67"/>
      <c r="I169" s="67"/>
      <c r="J169" s="69"/>
      <c r="K169" s="243"/>
    </row>
    <row r="170" spans="1:11" ht="30" customHeight="1">
      <c r="A170" s="67"/>
      <c r="B170" s="67"/>
      <c r="C170" s="341"/>
      <c r="D170" s="341"/>
      <c r="E170" s="67"/>
      <c r="F170" s="67"/>
      <c r="G170" s="67"/>
      <c r="H170" s="67"/>
      <c r="I170" s="67"/>
      <c r="J170" s="69"/>
      <c r="K170" s="243"/>
    </row>
    <row r="171" spans="1:11" ht="30" customHeight="1">
      <c r="A171" s="67"/>
      <c r="B171" s="67"/>
      <c r="C171" s="341"/>
      <c r="D171" s="341"/>
      <c r="E171" s="67"/>
      <c r="F171" s="67"/>
      <c r="G171" s="67"/>
      <c r="H171" s="67"/>
      <c r="I171" s="67"/>
      <c r="J171" s="69"/>
      <c r="K171" s="243"/>
    </row>
    <row r="172" spans="1:11" ht="30" customHeight="1">
      <c r="A172" s="67"/>
      <c r="B172" s="67"/>
      <c r="C172" s="341"/>
      <c r="D172" s="341"/>
      <c r="E172" s="67"/>
      <c r="F172" s="67"/>
      <c r="G172" s="67"/>
      <c r="H172" s="67"/>
      <c r="I172" s="67"/>
      <c r="J172" s="69"/>
      <c r="K172" s="243"/>
    </row>
    <row r="173" spans="1:11" ht="30" customHeight="1">
      <c r="A173" s="67"/>
      <c r="B173" s="67"/>
      <c r="C173" s="341"/>
      <c r="D173" s="341"/>
      <c r="E173" s="67"/>
      <c r="F173" s="67"/>
      <c r="G173" s="67"/>
      <c r="H173" s="67"/>
      <c r="I173" s="67"/>
      <c r="J173" s="69"/>
      <c r="K173" s="243"/>
    </row>
    <row r="174" spans="1:11" ht="30" customHeight="1">
      <c r="A174" s="67"/>
      <c r="B174" s="67"/>
      <c r="C174" s="341"/>
      <c r="D174" s="341"/>
      <c r="E174" s="67"/>
      <c r="F174" s="67"/>
      <c r="G174" s="67"/>
      <c r="H174" s="67"/>
      <c r="I174" s="67"/>
      <c r="J174" s="69"/>
      <c r="K174" s="243"/>
    </row>
    <row r="175" spans="1:11" ht="30" customHeight="1">
      <c r="A175" s="67"/>
      <c r="B175" s="67"/>
      <c r="C175" s="341"/>
      <c r="D175" s="341"/>
      <c r="E175" s="67"/>
      <c r="F175" s="67"/>
      <c r="G175" s="67"/>
      <c r="H175" s="67"/>
      <c r="I175" s="67"/>
      <c r="J175" s="69"/>
      <c r="K175" s="243"/>
    </row>
    <row r="176" spans="1:11" ht="30" customHeight="1">
      <c r="A176" s="67"/>
      <c r="B176" s="67"/>
      <c r="C176" s="341"/>
      <c r="D176" s="341"/>
      <c r="E176" s="67"/>
      <c r="F176" s="67"/>
      <c r="G176" s="67"/>
      <c r="H176" s="67"/>
      <c r="I176" s="67"/>
      <c r="J176" s="69"/>
      <c r="K176" s="243"/>
    </row>
    <row r="177" spans="1:11" ht="30" customHeight="1">
      <c r="A177" s="67"/>
      <c r="B177" s="67"/>
      <c r="C177" s="341"/>
      <c r="D177" s="341"/>
      <c r="E177" s="67"/>
      <c r="F177" s="67"/>
      <c r="G177" s="67"/>
      <c r="H177" s="67"/>
      <c r="I177" s="67"/>
      <c r="J177" s="69"/>
      <c r="K177" s="243"/>
    </row>
    <row r="178" spans="1:11" ht="30" customHeight="1">
      <c r="A178" s="67"/>
      <c r="B178" s="67"/>
      <c r="C178" s="341"/>
      <c r="D178" s="341"/>
      <c r="E178" s="67"/>
      <c r="F178" s="67"/>
      <c r="G178" s="67"/>
      <c r="H178" s="67"/>
      <c r="I178" s="67"/>
      <c r="J178" s="69"/>
      <c r="K178" s="243"/>
    </row>
    <row r="179" spans="1:11" ht="30" customHeight="1">
      <c r="A179" s="67"/>
      <c r="B179" s="67"/>
      <c r="C179" s="341"/>
      <c r="D179" s="341"/>
      <c r="E179" s="67"/>
      <c r="F179" s="67"/>
      <c r="G179" s="67"/>
      <c r="H179" s="67"/>
      <c r="I179" s="67"/>
      <c r="J179" s="69"/>
      <c r="K179" s="243"/>
    </row>
    <row r="180" spans="1:11" ht="30" customHeight="1">
      <c r="A180" s="67"/>
      <c r="B180" s="67"/>
      <c r="C180" s="341"/>
      <c r="D180" s="341"/>
      <c r="E180" s="67"/>
      <c r="F180" s="67"/>
      <c r="G180" s="67"/>
      <c r="H180" s="67"/>
      <c r="I180" s="67"/>
      <c r="J180" s="69"/>
      <c r="K180" s="243"/>
    </row>
    <row r="181" spans="1:11" ht="30" customHeight="1">
      <c r="A181" s="67"/>
      <c r="B181" s="67"/>
      <c r="C181" s="341"/>
      <c r="D181" s="341"/>
      <c r="E181" s="67"/>
      <c r="F181" s="67"/>
      <c r="G181" s="67"/>
      <c r="H181" s="67"/>
      <c r="I181" s="67"/>
      <c r="J181" s="69"/>
      <c r="K181" s="243"/>
    </row>
    <row r="182" spans="1:11" ht="30" customHeight="1">
      <c r="A182" s="67"/>
      <c r="B182" s="67"/>
      <c r="C182" s="341"/>
      <c r="D182" s="341"/>
      <c r="E182" s="67"/>
      <c r="F182" s="67"/>
      <c r="G182" s="67"/>
      <c r="H182" s="67"/>
      <c r="I182" s="67"/>
      <c r="J182" s="69"/>
      <c r="K182" s="243"/>
    </row>
  </sheetData>
  <mergeCells count="17">
    <mergeCell ref="B25:B26"/>
    <mergeCell ref="B28:B33"/>
    <mergeCell ref="B34:I34"/>
    <mergeCell ref="D33:I33"/>
    <mergeCell ref="A36:K36"/>
    <mergeCell ref="B2:I2"/>
    <mergeCell ref="A3:A34"/>
    <mergeCell ref="B3:B8"/>
    <mergeCell ref="B9:I9"/>
    <mergeCell ref="B10:B13"/>
    <mergeCell ref="B15:B20"/>
    <mergeCell ref="B27:I27"/>
    <mergeCell ref="C16:C20"/>
    <mergeCell ref="B14:I14"/>
    <mergeCell ref="B21:I21"/>
    <mergeCell ref="B24:I24"/>
    <mergeCell ref="B22:B23"/>
  </mergeCells>
  <phoneticPr fontId="23" type="noConversion"/>
  <printOptions horizontalCentered="1"/>
  <pageMargins left="0.39370078740157483" right="0.39370078740157483" top="0.19685039370078741" bottom="0.78740157480314965" header="0.31496062992125984" footer="0.31496062992125984"/>
  <pageSetup paperSize="9" scale="60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69"/>
  <sheetViews>
    <sheetView rightToLeft="1" view="pageBreakPreview" zoomScaleNormal="85" zoomScaleSheetLayoutView="100" workbookViewId="0">
      <selection activeCell="D19" sqref="D19:I19"/>
    </sheetView>
  </sheetViews>
  <sheetFormatPr baseColWidth="10" defaultRowHeight="30" customHeight="1"/>
  <cols>
    <col min="1" max="2" width="11.42578125" style="31"/>
    <col min="3" max="3" width="13.85546875" style="31" customWidth="1"/>
    <col min="4" max="9" width="10.85546875" style="31" customWidth="1"/>
    <col min="10" max="10" width="22.28515625" style="31" customWidth="1"/>
    <col min="11" max="11" width="22.28515625" style="237" customWidth="1"/>
    <col min="12" max="16384" width="11.42578125" style="31"/>
  </cols>
  <sheetData>
    <row r="1" spans="1:11" ht="30" customHeight="1" thickBot="1"/>
    <row r="2" spans="1:11" ht="57.75" customHeight="1" thickBot="1">
      <c r="A2" s="32" t="s">
        <v>2</v>
      </c>
      <c r="B2" s="788" t="s">
        <v>240</v>
      </c>
      <c r="C2" s="789"/>
      <c r="D2" s="789"/>
      <c r="E2" s="789"/>
      <c r="F2" s="789"/>
      <c r="G2" s="789"/>
      <c r="H2" s="789"/>
      <c r="I2" s="790"/>
      <c r="J2" s="207" t="s">
        <v>226</v>
      </c>
      <c r="K2" s="207" t="s">
        <v>227</v>
      </c>
    </row>
    <row r="3" spans="1:11" ht="30" customHeight="1">
      <c r="A3" s="873" t="s">
        <v>241</v>
      </c>
      <c r="B3" s="896" t="s">
        <v>210</v>
      </c>
      <c r="C3" s="314"/>
      <c r="D3" s="889" t="s">
        <v>16</v>
      </c>
      <c r="E3" s="828"/>
      <c r="F3" s="828"/>
      <c r="G3" s="828"/>
      <c r="H3" s="828"/>
      <c r="I3" s="829"/>
      <c r="J3" s="239"/>
      <c r="K3" s="239"/>
    </row>
    <row r="4" spans="1:11" ht="30" customHeight="1">
      <c r="A4" s="874"/>
      <c r="B4" s="897"/>
      <c r="C4" s="333" t="s">
        <v>233</v>
      </c>
      <c r="D4" s="890" t="s">
        <v>81</v>
      </c>
      <c r="E4" s="891"/>
      <c r="F4" s="891"/>
      <c r="G4" s="891"/>
      <c r="H4" s="891"/>
      <c r="I4" s="892"/>
      <c r="J4" s="240">
        <f>الفهرس!J50</f>
        <v>0</v>
      </c>
      <c r="K4" s="240">
        <f>الفهرس!K50</f>
        <v>0</v>
      </c>
    </row>
    <row r="5" spans="1:11" ht="30" customHeight="1">
      <c r="A5" s="874"/>
      <c r="B5" s="897"/>
      <c r="C5" s="333" t="s">
        <v>234</v>
      </c>
      <c r="D5" s="899" t="s">
        <v>82</v>
      </c>
      <c r="E5" s="900"/>
      <c r="F5" s="900"/>
      <c r="G5" s="900"/>
      <c r="H5" s="900"/>
      <c r="I5" s="901"/>
      <c r="J5" s="240">
        <f>الفهرس!J51</f>
        <v>0</v>
      </c>
      <c r="K5" s="240">
        <f>الفهرس!K51</f>
        <v>0</v>
      </c>
    </row>
    <row r="6" spans="1:11" ht="30" customHeight="1">
      <c r="A6" s="874"/>
      <c r="B6" s="897"/>
      <c r="C6" s="333" t="s">
        <v>235</v>
      </c>
      <c r="D6" s="899" t="s">
        <v>114</v>
      </c>
      <c r="E6" s="900"/>
      <c r="F6" s="900"/>
      <c r="G6" s="900"/>
      <c r="H6" s="900"/>
      <c r="I6" s="901"/>
      <c r="J6" s="240">
        <f>الفهرس!J52</f>
        <v>0</v>
      </c>
      <c r="K6" s="240">
        <f>الفهرس!K52</f>
        <v>0</v>
      </c>
    </row>
    <row r="7" spans="1:11" ht="30" customHeight="1">
      <c r="A7" s="874"/>
      <c r="B7" s="897"/>
      <c r="C7" s="333" t="s">
        <v>242</v>
      </c>
      <c r="D7" s="899" t="s">
        <v>83</v>
      </c>
      <c r="E7" s="900"/>
      <c r="F7" s="900"/>
      <c r="G7" s="900"/>
      <c r="H7" s="900"/>
      <c r="I7" s="901"/>
      <c r="J7" s="240">
        <f>الفهرس!J53</f>
        <v>0</v>
      </c>
      <c r="K7" s="240">
        <f>الفهرس!K53</f>
        <v>0</v>
      </c>
    </row>
    <row r="8" spans="1:11" ht="30" customHeight="1">
      <c r="A8" s="874"/>
      <c r="B8" s="897"/>
      <c r="C8" s="333" t="s">
        <v>243</v>
      </c>
      <c r="D8" s="899" t="s">
        <v>84</v>
      </c>
      <c r="E8" s="900"/>
      <c r="F8" s="900"/>
      <c r="G8" s="900"/>
      <c r="H8" s="900"/>
      <c r="I8" s="901"/>
      <c r="J8" s="240">
        <f>الفهرس!J54</f>
        <v>0</v>
      </c>
      <c r="K8" s="240">
        <f>الفهرس!K54</f>
        <v>0</v>
      </c>
    </row>
    <row r="9" spans="1:11" s="14" customFormat="1" ht="30" customHeight="1">
      <c r="A9" s="874"/>
      <c r="B9" s="897"/>
      <c r="C9" s="333" t="s">
        <v>244</v>
      </c>
      <c r="D9" s="899" t="s">
        <v>36</v>
      </c>
      <c r="E9" s="900"/>
      <c r="F9" s="900"/>
      <c r="G9" s="900"/>
      <c r="H9" s="900"/>
      <c r="I9" s="901"/>
      <c r="J9" s="240">
        <f>الفهرس!J55</f>
        <v>0</v>
      </c>
      <c r="K9" s="240">
        <f>الفهرس!K55</f>
        <v>0</v>
      </c>
    </row>
    <row r="10" spans="1:11" s="14" customFormat="1" ht="30" customHeight="1">
      <c r="A10" s="874"/>
      <c r="B10" s="897"/>
      <c r="C10" s="333" t="s">
        <v>259</v>
      </c>
      <c r="D10" s="899" t="s">
        <v>37</v>
      </c>
      <c r="E10" s="900"/>
      <c r="F10" s="900"/>
      <c r="G10" s="900"/>
      <c r="H10" s="900"/>
      <c r="I10" s="901"/>
      <c r="J10" s="240">
        <f>الفهرس!J56</f>
        <v>0</v>
      </c>
      <c r="K10" s="240">
        <f>الفهرس!K56</f>
        <v>0</v>
      </c>
    </row>
    <row r="11" spans="1:11" s="14" customFormat="1" ht="30" customHeight="1" thickBot="1">
      <c r="A11" s="874"/>
      <c r="B11" s="898"/>
      <c r="C11" s="333" t="s">
        <v>260</v>
      </c>
      <c r="D11" s="893" t="s">
        <v>115</v>
      </c>
      <c r="E11" s="894"/>
      <c r="F11" s="894"/>
      <c r="G11" s="894"/>
      <c r="H11" s="894"/>
      <c r="I11" s="895"/>
      <c r="J11" s="240">
        <f>الفهرس!J57</f>
        <v>0</v>
      </c>
      <c r="K11" s="240">
        <f>الفهرس!K57</f>
        <v>0</v>
      </c>
    </row>
    <row r="12" spans="1:11" s="35" customFormat="1" ht="39.950000000000003" customHeight="1" thickBot="1">
      <c r="A12" s="874"/>
      <c r="B12" s="798" t="s">
        <v>261</v>
      </c>
      <c r="C12" s="799"/>
      <c r="D12" s="799"/>
      <c r="E12" s="799"/>
      <c r="F12" s="799"/>
      <c r="G12" s="799"/>
      <c r="H12" s="799"/>
      <c r="I12" s="800"/>
      <c r="J12" s="246">
        <f>SUM(J4:J11)</f>
        <v>0</v>
      </c>
      <c r="K12" s="246">
        <f>SUM(K4:K11)</f>
        <v>0</v>
      </c>
    </row>
    <row r="13" spans="1:11" s="106" customFormat="1" ht="30" customHeight="1" thickBot="1">
      <c r="A13" s="874"/>
      <c r="B13" s="202" t="s">
        <v>211</v>
      </c>
      <c r="C13" s="314" t="s">
        <v>236</v>
      </c>
      <c r="D13" s="884" t="s">
        <v>85</v>
      </c>
      <c r="E13" s="885"/>
      <c r="F13" s="885"/>
      <c r="G13" s="885"/>
      <c r="H13" s="885"/>
      <c r="I13" s="886"/>
      <c r="J13" s="208">
        <f>الفهرس!J59</f>
        <v>0</v>
      </c>
      <c r="K13" s="208">
        <f>الفهرس!K59</f>
        <v>0</v>
      </c>
    </row>
    <row r="14" spans="1:11" s="35" customFormat="1" ht="39.950000000000003" customHeight="1" thickBot="1">
      <c r="A14" s="874"/>
      <c r="B14" s="798" t="s">
        <v>265</v>
      </c>
      <c r="C14" s="799"/>
      <c r="D14" s="799"/>
      <c r="E14" s="799"/>
      <c r="F14" s="799"/>
      <c r="G14" s="799"/>
      <c r="H14" s="799"/>
      <c r="I14" s="800"/>
      <c r="J14" s="217">
        <f>SUM(J13)</f>
        <v>0</v>
      </c>
      <c r="K14" s="217">
        <f>SUM(K13)</f>
        <v>0</v>
      </c>
    </row>
    <row r="15" spans="1:11" s="106" customFormat="1" ht="30" customHeight="1">
      <c r="A15" s="874"/>
      <c r="B15" s="866" t="s">
        <v>221</v>
      </c>
      <c r="C15" s="314"/>
      <c r="D15" s="889" t="s">
        <v>116</v>
      </c>
      <c r="E15" s="828"/>
      <c r="F15" s="828"/>
      <c r="G15" s="828"/>
      <c r="H15" s="828"/>
      <c r="I15" s="829"/>
      <c r="J15" s="239"/>
      <c r="K15" s="239"/>
    </row>
    <row r="16" spans="1:11" s="14" customFormat="1" ht="30" customHeight="1">
      <c r="A16" s="874"/>
      <c r="B16" s="867"/>
      <c r="C16" s="333" t="s">
        <v>233</v>
      </c>
      <c r="D16" s="890" t="s">
        <v>117</v>
      </c>
      <c r="E16" s="891"/>
      <c r="F16" s="891"/>
      <c r="G16" s="891"/>
      <c r="H16" s="891"/>
      <c r="I16" s="892"/>
      <c r="J16" s="242">
        <f>الفهرس!J61</f>
        <v>0</v>
      </c>
      <c r="K16" s="242">
        <f>الفهرس!K61</f>
        <v>0</v>
      </c>
    </row>
    <row r="17" spans="1:16" s="14" customFormat="1" ht="30" customHeight="1" thickBot="1">
      <c r="A17" s="874"/>
      <c r="B17" s="868"/>
      <c r="C17" s="333" t="s">
        <v>234</v>
      </c>
      <c r="D17" s="893" t="s">
        <v>118</v>
      </c>
      <c r="E17" s="894"/>
      <c r="F17" s="894"/>
      <c r="G17" s="894"/>
      <c r="H17" s="894"/>
      <c r="I17" s="895"/>
      <c r="J17" s="242">
        <f>الفهرس!J62</f>
        <v>0</v>
      </c>
      <c r="K17" s="242">
        <f>الفهرس!K62</f>
        <v>0</v>
      </c>
      <c r="M17" s="69"/>
      <c r="N17" s="69"/>
      <c r="O17" s="69"/>
      <c r="P17" s="69"/>
    </row>
    <row r="18" spans="1:16" s="35" customFormat="1" ht="39.950000000000003" customHeight="1" thickBot="1">
      <c r="A18" s="874"/>
      <c r="B18" s="798" t="s">
        <v>262</v>
      </c>
      <c r="C18" s="799"/>
      <c r="D18" s="799"/>
      <c r="E18" s="799"/>
      <c r="F18" s="799"/>
      <c r="G18" s="799"/>
      <c r="H18" s="799"/>
      <c r="I18" s="800"/>
      <c r="J18" s="217">
        <f>SUM(J16:J17)</f>
        <v>0</v>
      </c>
      <c r="K18" s="217">
        <f>SUM(K16:K17)</f>
        <v>0</v>
      </c>
      <c r="M18" s="131"/>
      <c r="N18" s="131"/>
      <c r="O18" s="131"/>
      <c r="P18" s="131"/>
    </row>
    <row r="19" spans="1:16" s="106" customFormat="1" ht="30" customHeight="1">
      <c r="A19" s="874"/>
      <c r="B19" s="866" t="s">
        <v>222</v>
      </c>
      <c r="C19" s="314"/>
      <c r="D19" s="889" t="s">
        <v>70</v>
      </c>
      <c r="E19" s="828"/>
      <c r="F19" s="828"/>
      <c r="G19" s="828"/>
      <c r="H19" s="828"/>
      <c r="I19" s="829"/>
      <c r="J19" s="239"/>
      <c r="K19" s="239"/>
    </row>
    <row r="20" spans="1:16" s="14" customFormat="1" ht="30" customHeight="1">
      <c r="A20" s="874"/>
      <c r="B20" s="867"/>
      <c r="C20" s="333" t="s">
        <v>233</v>
      </c>
      <c r="D20" s="890" t="s">
        <v>266</v>
      </c>
      <c r="E20" s="891"/>
      <c r="F20" s="891"/>
      <c r="G20" s="891"/>
      <c r="H20" s="891"/>
      <c r="I20" s="892"/>
      <c r="J20" s="242">
        <f>الفهرس!J64</f>
        <v>0</v>
      </c>
      <c r="K20" s="242">
        <f>الفهرس!K64</f>
        <v>0</v>
      </c>
      <c r="M20" s="69"/>
      <c r="N20" s="69"/>
      <c r="O20" s="69"/>
      <c r="P20" s="69"/>
    </row>
    <row r="21" spans="1:16" s="14" customFormat="1" ht="30" customHeight="1" thickBot="1">
      <c r="A21" s="874"/>
      <c r="B21" s="868"/>
      <c r="C21" s="333" t="s">
        <v>234</v>
      </c>
      <c r="D21" s="893" t="s">
        <v>39</v>
      </c>
      <c r="E21" s="894"/>
      <c r="F21" s="894"/>
      <c r="G21" s="894"/>
      <c r="H21" s="894"/>
      <c r="I21" s="895"/>
      <c r="J21" s="242">
        <f>الفهرس!J65</f>
        <v>0</v>
      </c>
      <c r="K21" s="242">
        <f>الفهرس!K65</f>
        <v>0</v>
      </c>
      <c r="M21" s="69"/>
      <c r="N21" s="69"/>
      <c r="O21" s="69"/>
      <c r="P21" s="69"/>
    </row>
    <row r="22" spans="1:16" s="35" customFormat="1" ht="39.950000000000003" customHeight="1" thickBot="1">
      <c r="A22" s="875"/>
      <c r="B22" s="798" t="s">
        <v>263</v>
      </c>
      <c r="C22" s="799"/>
      <c r="D22" s="799"/>
      <c r="E22" s="799"/>
      <c r="F22" s="799"/>
      <c r="G22" s="799"/>
      <c r="H22" s="799"/>
      <c r="I22" s="800"/>
      <c r="J22" s="217">
        <f>SUM(J20:J21)</f>
        <v>0</v>
      </c>
      <c r="K22" s="217">
        <f>SUM(K20:K21)</f>
        <v>0</v>
      </c>
      <c r="M22" s="131"/>
      <c r="N22" s="131"/>
      <c r="O22" s="131"/>
      <c r="P22" s="131"/>
    </row>
    <row r="23" spans="1:16" s="35" customFormat="1" ht="39.950000000000003" customHeight="1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247"/>
      <c r="M23" s="131"/>
      <c r="N23" s="131"/>
      <c r="O23" s="131"/>
      <c r="P23" s="131"/>
    </row>
    <row r="24" spans="1:16" s="35" customFormat="1" ht="39.950000000000003" customHeigh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247"/>
      <c r="M24" s="131"/>
      <c r="N24" s="131"/>
      <c r="O24" s="131"/>
      <c r="P24" s="131"/>
    </row>
    <row r="25" spans="1:16" s="35" customFormat="1" ht="39.950000000000003" customHeight="1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247"/>
      <c r="M25" s="131"/>
      <c r="N25" s="131"/>
      <c r="O25" s="131"/>
      <c r="P25" s="131"/>
    </row>
    <row r="26" spans="1:16" s="35" customFormat="1" ht="39.950000000000003" customHeight="1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247"/>
      <c r="M26" s="131"/>
      <c r="N26" s="131"/>
      <c r="O26" s="131"/>
      <c r="P26" s="131"/>
    </row>
    <row r="27" spans="1:16" s="35" customFormat="1" ht="39.950000000000003" customHeight="1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247"/>
      <c r="M27" s="131"/>
      <c r="N27" s="131"/>
      <c r="O27" s="131"/>
      <c r="P27" s="131"/>
    </row>
    <row r="28" spans="1:16" s="35" customFormat="1" ht="39.950000000000003" customHeight="1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247"/>
      <c r="M28" s="131"/>
      <c r="N28" s="131"/>
      <c r="O28" s="131"/>
      <c r="P28" s="131"/>
    </row>
    <row r="29" spans="1:16" s="14" customFormat="1" ht="30" customHeight="1">
      <c r="K29" s="236"/>
      <c r="M29" s="69"/>
      <c r="N29" s="69"/>
      <c r="O29" s="69"/>
      <c r="P29" s="69"/>
    </row>
    <row r="30" spans="1:16" s="14" customFormat="1" ht="30" customHeight="1">
      <c r="K30" s="236"/>
      <c r="M30" s="69"/>
      <c r="N30" s="69"/>
      <c r="O30" s="69"/>
      <c r="P30" s="69"/>
    </row>
    <row r="31" spans="1:16" s="14" customFormat="1" ht="30" customHeight="1">
      <c r="A31" s="825" t="s">
        <v>50</v>
      </c>
      <c r="B31" s="825"/>
      <c r="C31" s="825"/>
      <c r="D31" s="825"/>
      <c r="E31" s="825"/>
      <c r="F31" s="825"/>
      <c r="G31" s="825"/>
      <c r="H31" s="825"/>
      <c r="I31" s="825"/>
      <c r="J31" s="825"/>
      <c r="K31" s="825"/>
      <c r="M31" s="69"/>
      <c r="N31" s="69"/>
      <c r="O31" s="69"/>
      <c r="P31" s="69"/>
    </row>
    <row r="32" spans="1:16" s="14" customFormat="1" ht="30" customHeight="1">
      <c r="A32" s="69"/>
      <c r="B32" s="69"/>
      <c r="C32" s="69"/>
      <c r="D32" s="69"/>
      <c r="E32" s="69"/>
      <c r="F32" s="69"/>
      <c r="G32" s="69"/>
      <c r="H32" s="69"/>
      <c r="I32" s="69"/>
      <c r="J32" s="69"/>
      <c r="K32" s="243"/>
    </row>
    <row r="33" spans="1:11" s="14" customFormat="1" ht="30" customHeight="1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243"/>
    </row>
    <row r="34" spans="1:11" s="14" customFormat="1" ht="30" customHeight="1">
      <c r="A34" s="69"/>
      <c r="B34" s="69"/>
      <c r="C34" s="69"/>
      <c r="D34" s="69"/>
      <c r="E34" s="69"/>
      <c r="F34" s="69"/>
      <c r="G34" s="69"/>
      <c r="H34" s="69"/>
      <c r="I34" s="69"/>
      <c r="J34" s="69"/>
      <c r="K34" s="243"/>
    </row>
    <row r="35" spans="1:11" s="14" customFormat="1" ht="30" customHeight="1">
      <c r="A35" s="69"/>
      <c r="B35" s="69"/>
      <c r="C35" s="69"/>
      <c r="D35" s="66"/>
      <c r="E35" s="66"/>
      <c r="F35" s="66"/>
      <c r="G35" s="66"/>
      <c r="H35" s="66"/>
      <c r="I35" s="69"/>
      <c r="J35" s="69"/>
      <c r="K35" s="243"/>
    </row>
    <row r="36" spans="1:11" s="14" customFormat="1" ht="30" customHeight="1">
      <c r="A36" s="123"/>
      <c r="B36" s="123"/>
      <c r="C36" s="123"/>
      <c r="D36" s="75"/>
      <c r="E36" s="75"/>
      <c r="F36" s="75"/>
      <c r="G36" s="75"/>
      <c r="H36" s="75"/>
      <c r="I36" s="69"/>
      <c r="J36" s="69"/>
      <c r="K36" s="243"/>
    </row>
    <row r="37" spans="1:11" s="14" customFormat="1" ht="30" customHeight="1">
      <c r="A37" s="132"/>
      <c r="B37" s="132"/>
      <c r="C37" s="132"/>
      <c r="D37" s="75"/>
      <c r="E37" s="75"/>
      <c r="F37" s="75"/>
      <c r="G37" s="75"/>
      <c r="H37" s="75"/>
      <c r="I37" s="69"/>
      <c r="J37" s="69"/>
      <c r="K37" s="243"/>
    </row>
    <row r="38" spans="1:11" s="14" customFormat="1" ht="30" customHeight="1">
      <c r="A38" s="69"/>
      <c r="B38" s="69"/>
      <c r="C38" s="69"/>
      <c r="D38" s="75"/>
      <c r="E38" s="75"/>
      <c r="F38" s="75"/>
      <c r="G38" s="75"/>
      <c r="H38" s="75"/>
      <c r="I38" s="69"/>
      <c r="J38" s="69"/>
      <c r="K38" s="243"/>
    </row>
    <row r="39" spans="1:11" s="14" customFormat="1" ht="30" customHeight="1">
      <c r="A39" s="69"/>
      <c r="B39" s="69"/>
      <c r="C39" s="69"/>
      <c r="D39" s="69"/>
      <c r="E39" s="69"/>
      <c r="F39" s="69"/>
      <c r="G39" s="69"/>
      <c r="H39" s="69"/>
      <c r="I39" s="69"/>
      <c r="J39" s="69"/>
      <c r="K39" s="243"/>
    </row>
    <row r="40" spans="1:11" s="14" customFormat="1" ht="30" customHeight="1">
      <c r="A40" s="69"/>
      <c r="B40" s="69"/>
      <c r="C40" s="69"/>
      <c r="D40" s="69"/>
      <c r="E40" s="69"/>
      <c r="F40" s="69"/>
      <c r="G40" s="69"/>
      <c r="H40" s="69"/>
      <c r="I40" s="69"/>
      <c r="J40" s="69"/>
      <c r="K40" s="243"/>
    </row>
    <row r="41" spans="1:11" ht="30" customHeight="1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245"/>
    </row>
    <row r="42" spans="1:11" ht="30" customHeight="1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245"/>
    </row>
    <row r="43" spans="1:11" ht="30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245"/>
    </row>
    <row r="44" spans="1:11" ht="30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245"/>
    </row>
    <row r="45" spans="1:11" ht="30" customHeight="1">
      <c r="A45" s="67"/>
      <c r="B45" s="67"/>
      <c r="C45" s="67"/>
      <c r="D45" s="64"/>
      <c r="E45" s="64"/>
      <c r="F45" s="64"/>
      <c r="G45" s="64"/>
      <c r="H45" s="64"/>
      <c r="I45" s="67"/>
      <c r="J45" s="67"/>
      <c r="K45" s="245"/>
    </row>
    <row r="46" spans="1:11" ht="30" customHeight="1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245"/>
    </row>
    <row r="47" spans="1:11" ht="30" customHeight="1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245"/>
    </row>
    <row r="48" spans="1:11" ht="30" customHeight="1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245"/>
    </row>
    <row r="49" spans="1:16" ht="30" customHeight="1">
      <c r="A49" s="888"/>
      <c r="B49" s="888"/>
      <c r="C49" s="888"/>
      <c r="D49" s="888"/>
      <c r="E49" s="888"/>
      <c r="F49" s="888"/>
      <c r="G49" s="888"/>
      <c r="H49" s="888"/>
      <c r="I49" s="888"/>
      <c r="J49" s="272"/>
      <c r="K49" s="245"/>
    </row>
    <row r="50" spans="1:16" ht="30" customHeight="1">
      <c r="A50" s="65"/>
      <c r="B50" s="65"/>
      <c r="C50" s="65"/>
      <c r="D50" s="66"/>
      <c r="E50" s="66"/>
      <c r="F50" s="66"/>
      <c r="G50" s="66"/>
      <c r="H50" s="66"/>
      <c r="I50" s="65"/>
      <c r="J50" s="65"/>
      <c r="K50" s="211"/>
    </row>
    <row r="51" spans="1:16" ht="30" customHeight="1">
      <c r="A51" s="67"/>
      <c r="B51" s="67"/>
      <c r="C51" s="67"/>
      <c r="D51" s="5"/>
      <c r="E51" s="5"/>
      <c r="F51" s="5"/>
      <c r="G51" s="5"/>
      <c r="H51" s="5"/>
      <c r="I51" s="65"/>
      <c r="J51" s="65"/>
      <c r="K51" s="211"/>
    </row>
    <row r="52" spans="1:16" ht="30" customHeight="1">
      <c r="A52" s="121"/>
      <c r="B52" s="121"/>
      <c r="C52" s="121"/>
      <c r="D52" s="87"/>
      <c r="E52" s="87"/>
      <c r="F52" s="87"/>
      <c r="G52" s="87"/>
      <c r="H52" s="87"/>
      <c r="I52" s="65"/>
      <c r="J52" s="65"/>
      <c r="K52" s="211"/>
    </row>
    <row r="53" spans="1:16" ht="30" customHeight="1">
      <c r="A53" s="65"/>
      <c r="B53" s="65"/>
      <c r="C53" s="65"/>
      <c r="D53" s="88"/>
      <c r="E53" s="88"/>
      <c r="F53" s="88"/>
      <c r="G53" s="88"/>
      <c r="H53" s="88"/>
      <c r="I53" s="65"/>
      <c r="J53" s="65"/>
      <c r="K53" s="211"/>
    </row>
    <row r="54" spans="1:16" ht="30" customHeight="1">
      <c r="A54" s="65"/>
      <c r="B54" s="65"/>
      <c r="C54" s="65"/>
      <c r="D54" s="89"/>
      <c r="E54" s="89"/>
      <c r="F54" s="89"/>
      <c r="G54" s="89"/>
      <c r="H54" s="89"/>
      <c r="I54" s="65"/>
      <c r="J54" s="65"/>
      <c r="K54" s="211"/>
    </row>
    <row r="55" spans="1:16" ht="30" customHeight="1">
      <c r="A55" s="121"/>
      <c r="B55" s="121"/>
      <c r="C55" s="121"/>
      <c r="D55" s="90"/>
      <c r="E55" s="90"/>
      <c r="F55" s="90"/>
      <c r="G55" s="90"/>
      <c r="H55" s="90"/>
      <c r="I55" s="65"/>
      <c r="J55" s="65"/>
      <c r="K55" s="211"/>
    </row>
    <row r="56" spans="1:16" ht="30" customHeight="1">
      <c r="A56" s="123"/>
      <c r="B56" s="123"/>
      <c r="C56" s="123"/>
      <c r="D56" s="91"/>
      <c r="E56" s="91"/>
      <c r="F56" s="91"/>
      <c r="G56" s="91"/>
      <c r="H56" s="91"/>
      <c r="I56" s="67"/>
      <c r="J56" s="67"/>
      <c r="K56" s="245"/>
    </row>
    <row r="57" spans="1:16" ht="30" customHeight="1">
      <c r="A57" s="123"/>
      <c r="B57" s="123"/>
      <c r="C57" s="123"/>
      <c r="D57" s="91"/>
      <c r="E57" s="91"/>
      <c r="F57" s="91"/>
      <c r="G57" s="91"/>
      <c r="H57" s="91"/>
      <c r="I57" s="67"/>
      <c r="J57" s="67"/>
      <c r="K57" s="245"/>
    </row>
    <row r="58" spans="1:16" ht="30" customHeight="1">
      <c r="A58" s="123"/>
      <c r="B58" s="123"/>
      <c r="C58" s="123"/>
      <c r="D58" s="91"/>
      <c r="E58" s="91"/>
      <c r="F58" s="91"/>
      <c r="G58" s="91"/>
      <c r="H58" s="91"/>
      <c r="I58" s="67"/>
      <c r="J58" s="67"/>
      <c r="K58" s="245"/>
    </row>
    <row r="59" spans="1:16" ht="30" customHeight="1">
      <c r="A59" s="123"/>
      <c r="B59" s="123"/>
      <c r="C59" s="123"/>
      <c r="D59" s="127"/>
      <c r="E59" s="127"/>
      <c r="F59" s="127"/>
      <c r="G59" s="127"/>
      <c r="H59" s="127"/>
      <c r="I59" s="67"/>
      <c r="J59" s="67"/>
      <c r="K59" s="245"/>
    </row>
    <row r="60" spans="1:16" ht="30" customHeight="1">
      <c r="A60" s="123"/>
      <c r="B60" s="123"/>
      <c r="C60" s="123"/>
      <c r="D60" s="127"/>
      <c r="E60" s="127"/>
      <c r="F60" s="127"/>
      <c r="G60" s="127"/>
      <c r="H60" s="127"/>
      <c r="I60" s="67"/>
      <c r="J60" s="67"/>
      <c r="K60" s="245"/>
    </row>
    <row r="61" spans="1:16" ht="30" customHeight="1">
      <c r="A61" s="123"/>
      <c r="B61" s="123"/>
      <c r="C61" s="123"/>
      <c r="D61" s="127"/>
      <c r="E61" s="127"/>
      <c r="F61" s="127"/>
      <c r="G61" s="127"/>
      <c r="H61" s="127"/>
      <c r="I61" s="67"/>
      <c r="J61" s="67"/>
      <c r="K61" s="245"/>
      <c r="M61" s="67"/>
      <c r="N61" s="67"/>
      <c r="O61" s="67"/>
      <c r="P61" s="67"/>
    </row>
    <row r="62" spans="1:16" ht="30" customHeight="1">
      <c r="A62" s="65"/>
      <c r="B62" s="65"/>
      <c r="C62" s="65"/>
      <c r="D62" s="130"/>
      <c r="E62" s="130"/>
      <c r="F62" s="130"/>
      <c r="G62" s="130"/>
      <c r="H62" s="130"/>
      <c r="I62" s="67"/>
      <c r="J62" s="67"/>
      <c r="K62" s="245"/>
      <c r="M62" s="67"/>
      <c r="N62" s="67"/>
      <c r="O62" s="67"/>
      <c r="P62" s="67"/>
    </row>
    <row r="63" spans="1:16" ht="30" customHeight="1">
      <c r="A63" s="65"/>
      <c r="B63" s="65"/>
      <c r="C63" s="65"/>
      <c r="D63" s="94"/>
      <c r="E63" s="94"/>
      <c r="F63" s="94"/>
      <c r="G63" s="94"/>
      <c r="H63" s="94"/>
      <c r="I63" s="67"/>
      <c r="J63" s="67"/>
      <c r="K63" s="245"/>
      <c r="M63" s="67"/>
      <c r="N63" s="67"/>
      <c r="O63" s="67"/>
      <c r="P63" s="67"/>
    </row>
    <row r="64" spans="1:16" ht="30" customHeight="1">
      <c r="A64" s="123"/>
      <c r="B64" s="123"/>
      <c r="C64" s="123"/>
      <c r="D64" s="91"/>
      <c r="E64" s="91"/>
      <c r="F64" s="91"/>
      <c r="G64" s="91"/>
      <c r="H64" s="91"/>
      <c r="I64" s="67"/>
      <c r="J64" s="67"/>
      <c r="K64" s="245"/>
      <c r="M64" s="67"/>
      <c r="N64" s="67"/>
      <c r="O64" s="67"/>
      <c r="P64" s="67"/>
    </row>
    <row r="65" spans="1:17" ht="30" customHeight="1">
      <c r="A65" s="123"/>
      <c r="B65" s="123"/>
      <c r="C65" s="123"/>
      <c r="D65" s="91"/>
      <c r="E65" s="91"/>
      <c r="F65" s="91"/>
      <c r="G65" s="91"/>
      <c r="H65" s="91"/>
      <c r="I65" s="67"/>
      <c r="J65" s="67"/>
      <c r="K65" s="245"/>
    </row>
    <row r="66" spans="1:17" ht="30" customHeight="1">
      <c r="A66" s="67"/>
      <c r="B66" s="67"/>
      <c r="C66" s="67"/>
      <c r="D66" s="91"/>
      <c r="E66" s="91"/>
      <c r="F66" s="91"/>
      <c r="G66" s="91"/>
      <c r="H66" s="91"/>
      <c r="I66" s="67"/>
      <c r="J66" s="67"/>
      <c r="K66" s="245"/>
    </row>
    <row r="67" spans="1:17" ht="30" customHeight="1">
      <c r="A67" s="123"/>
      <c r="B67" s="123"/>
      <c r="C67" s="123"/>
      <c r="D67" s="130"/>
      <c r="E67" s="130"/>
      <c r="F67" s="130"/>
      <c r="G67" s="130"/>
      <c r="H67" s="130"/>
      <c r="I67" s="67"/>
      <c r="J67" s="67"/>
      <c r="K67" s="245"/>
    </row>
    <row r="68" spans="1:17" ht="30" customHeight="1">
      <c r="A68" s="123"/>
      <c r="B68" s="123"/>
      <c r="C68" s="123"/>
      <c r="D68" s="130"/>
      <c r="E68" s="130"/>
      <c r="F68" s="130"/>
      <c r="G68" s="130"/>
      <c r="H68" s="130"/>
      <c r="I68" s="67"/>
      <c r="J68" s="67"/>
      <c r="K68" s="245"/>
    </row>
    <row r="69" spans="1:17" ht="30" customHeight="1">
      <c r="A69" s="123"/>
      <c r="B69" s="123"/>
      <c r="C69" s="123"/>
      <c r="D69" s="127"/>
      <c r="E69" s="127"/>
      <c r="F69" s="127"/>
      <c r="G69" s="127"/>
      <c r="H69" s="127"/>
      <c r="I69" s="67"/>
      <c r="J69" s="67"/>
      <c r="K69" s="245"/>
    </row>
    <row r="70" spans="1:17" ht="30" customHeight="1">
      <c r="A70" s="120"/>
      <c r="B70" s="120"/>
      <c r="C70" s="120"/>
      <c r="D70" s="127"/>
      <c r="E70" s="127"/>
      <c r="F70" s="127"/>
      <c r="G70" s="127"/>
      <c r="H70" s="127"/>
      <c r="I70" s="126"/>
      <c r="J70" s="126"/>
      <c r="K70" s="244"/>
    </row>
    <row r="71" spans="1:17" ht="30" customHeight="1">
      <c r="A71" s="124"/>
      <c r="B71" s="124"/>
      <c r="C71" s="124"/>
      <c r="D71" s="75"/>
      <c r="E71" s="75"/>
      <c r="F71" s="75"/>
      <c r="G71" s="75"/>
      <c r="H71" s="75"/>
      <c r="I71" s="126"/>
      <c r="J71" s="126"/>
      <c r="K71" s="244"/>
    </row>
    <row r="72" spans="1:17" ht="30" customHeight="1">
      <c r="A72" s="124"/>
      <c r="B72" s="124"/>
      <c r="C72" s="124"/>
      <c r="D72" s="75"/>
      <c r="E72" s="75"/>
      <c r="F72" s="75"/>
      <c r="G72" s="75"/>
      <c r="H72" s="75"/>
      <c r="I72" s="126"/>
      <c r="J72" s="126"/>
      <c r="K72" s="244"/>
    </row>
    <row r="73" spans="1:17" ht="30" customHeight="1">
      <c r="A73" s="124"/>
      <c r="B73" s="124"/>
      <c r="C73" s="124"/>
      <c r="D73" s="75"/>
      <c r="E73" s="75"/>
      <c r="F73" s="75"/>
      <c r="G73" s="75"/>
      <c r="H73" s="75"/>
      <c r="I73" s="126"/>
      <c r="J73" s="126"/>
      <c r="K73" s="244"/>
      <c r="M73" s="67"/>
      <c r="N73" s="67"/>
      <c r="O73" s="67"/>
      <c r="P73" s="67"/>
      <c r="Q73" s="67"/>
    </row>
    <row r="74" spans="1:17" ht="30" customHeight="1">
      <c r="A74" s="120"/>
      <c r="B74" s="120"/>
      <c r="C74" s="120"/>
      <c r="D74" s="127"/>
      <c r="E74" s="127"/>
      <c r="F74" s="127"/>
      <c r="G74" s="127"/>
      <c r="H74" s="127"/>
      <c r="I74" s="126"/>
      <c r="J74" s="126"/>
      <c r="K74" s="244"/>
      <c r="M74" s="67"/>
      <c r="N74" s="67"/>
      <c r="O74" s="67"/>
      <c r="P74" s="67"/>
      <c r="Q74" s="67"/>
    </row>
    <row r="75" spans="1:17" ht="30" customHeight="1">
      <c r="A75" s="124"/>
      <c r="B75" s="124"/>
      <c r="C75" s="124"/>
      <c r="D75" s="130"/>
      <c r="E75" s="130"/>
      <c r="F75" s="130"/>
      <c r="G75" s="130"/>
      <c r="H75" s="130"/>
      <c r="I75" s="126"/>
      <c r="J75" s="126"/>
      <c r="K75" s="244"/>
      <c r="M75" s="67"/>
      <c r="N75" s="67"/>
      <c r="O75" s="67"/>
      <c r="P75" s="67"/>
      <c r="Q75" s="67"/>
    </row>
    <row r="76" spans="1:17" ht="30" customHeight="1">
      <c r="A76" s="65"/>
      <c r="B76" s="65"/>
      <c r="C76" s="65"/>
      <c r="D76" s="130"/>
      <c r="E76" s="130"/>
      <c r="F76" s="130"/>
      <c r="G76" s="130"/>
      <c r="H76" s="130"/>
      <c r="I76" s="67"/>
      <c r="J76" s="67"/>
      <c r="K76" s="245"/>
      <c r="M76" s="67"/>
      <c r="N76" s="67"/>
      <c r="O76" s="67"/>
      <c r="P76" s="67"/>
      <c r="Q76" s="67"/>
    </row>
    <row r="77" spans="1:17" ht="30" customHeight="1">
      <c r="A77" s="128"/>
      <c r="B77" s="128"/>
      <c r="C77" s="128"/>
      <c r="D77" s="127"/>
      <c r="E77" s="127"/>
      <c r="F77" s="127"/>
      <c r="G77" s="127"/>
      <c r="H77" s="127"/>
      <c r="I77" s="67"/>
      <c r="J77" s="67"/>
      <c r="K77" s="245"/>
      <c r="M77" s="67"/>
      <c r="N77" s="67"/>
      <c r="O77" s="67"/>
      <c r="P77" s="67"/>
      <c r="Q77" s="67"/>
    </row>
    <row r="78" spans="1:17" ht="30" customHeight="1">
      <c r="A78" s="129"/>
      <c r="B78" s="129"/>
      <c r="C78" s="129"/>
      <c r="D78" s="127"/>
      <c r="E78" s="127"/>
      <c r="F78" s="127"/>
      <c r="G78" s="127"/>
      <c r="H78" s="127"/>
      <c r="I78" s="67"/>
      <c r="J78" s="67"/>
      <c r="K78" s="245"/>
      <c r="M78" s="67"/>
      <c r="N78" s="67"/>
      <c r="O78" s="67"/>
      <c r="P78" s="67"/>
      <c r="Q78" s="67"/>
    </row>
    <row r="79" spans="1:17" ht="30" customHeight="1">
      <c r="A79" s="67"/>
      <c r="B79" s="67"/>
      <c r="C79" s="67"/>
      <c r="D79" s="75"/>
      <c r="E79" s="75"/>
      <c r="F79" s="75"/>
      <c r="G79" s="75"/>
      <c r="H79" s="75"/>
      <c r="I79" s="67"/>
      <c r="J79" s="67"/>
      <c r="K79" s="245"/>
      <c r="M79" s="67"/>
      <c r="N79" s="67"/>
      <c r="O79" s="67"/>
      <c r="P79" s="67"/>
      <c r="Q79" s="67"/>
    </row>
    <row r="80" spans="1:17" ht="30" customHeight="1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245"/>
      <c r="M80" s="67"/>
      <c r="N80" s="67"/>
      <c r="O80" s="67"/>
      <c r="P80" s="67"/>
      <c r="Q80" s="67"/>
    </row>
    <row r="81" spans="1:17" ht="30" customHeight="1">
      <c r="A81" s="67"/>
      <c r="B81" s="67"/>
      <c r="C81" s="67"/>
      <c r="D81" s="64"/>
      <c r="E81" s="64"/>
      <c r="F81" s="64"/>
      <c r="G81" s="64"/>
      <c r="H81" s="64"/>
      <c r="I81" s="67"/>
      <c r="J81" s="67"/>
      <c r="K81" s="245"/>
      <c r="M81" s="67"/>
      <c r="N81" s="67"/>
      <c r="O81" s="67"/>
      <c r="P81" s="67"/>
      <c r="Q81" s="67"/>
    </row>
    <row r="82" spans="1:17" ht="30" customHeight="1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245"/>
      <c r="M82" s="67"/>
      <c r="N82" s="67"/>
      <c r="O82" s="67"/>
      <c r="P82" s="67"/>
      <c r="Q82" s="67"/>
    </row>
    <row r="83" spans="1:17" ht="30" customHeight="1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245"/>
      <c r="M83" s="67"/>
      <c r="N83" s="67"/>
      <c r="O83" s="67"/>
      <c r="P83" s="67"/>
      <c r="Q83" s="67"/>
    </row>
    <row r="84" spans="1:17" ht="30" customHeight="1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245"/>
      <c r="M84" s="67"/>
      <c r="N84" s="67"/>
      <c r="O84" s="67"/>
      <c r="P84" s="67"/>
      <c r="Q84" s="67"/>
    </row>
    <row r="85" spans="1:17" ht="30" customHeight="1">
      <c r="A85" s="67"/>
      <c r="B85" s="67"/>
      <c r="C85" s="67"/>
      <c r="D85" s="63"/>
      <c r="E85" s="63"/>
      <c r="F85" s="63"/>
      <c r="G85" s="63"/>
      <c r="H85" s="63"/>
      <c r="I85" s="67"/>
      <c r="J85" s="67"/>
      <c r="K85" s="245"/>
      <c r="M85" s="887"/>
      <c r="N85" s="887"/>
      <c r="O85" s="887"/>
      <c r="P85" s="887"/>
      <c r="Q85" s="887"/>
    </row>
    <row r="86" spans="1:17" ht="30" customHeight="1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245"/>
    </row>
    <row r="87" spans="1:17" ht="30" customHeight="1">
      <c r="A87" s="67"/>
      <c r="B87" s="67"/>
      <c r="C87" s="67"/>
      <c r="D87" s="64"/>
      <c r="E87" s="64"/>
      <c r="F87" s="64"/>
      <c r="G87" s="64"/>
      <c r="H87" s="64"/>
      <c r="I87" s="67"/>
      <c r="J87" s="67"/>
      <c r="K87" s="245"/>
    </row>
    <row r="88" spans="1:17" ht="30" customHeight="1">
      <c r="A88" s="65"/>
      <c r="B88" s="65"/>
      <c r="C88" s="65"/>
      <c r="D88" s="66"/>
      <c r="E88" s="66"/>
      <c r="F88" s="66"/>
      <c r="G88" s="66"/>
      <c r="H88" s="66"/>
      <c r="I88" s="65"/>
      <c r="J88" s="65"/>
      <c r="K88" s="211"/>
    </row>
    <row r="89" spans="1:17" ht="30" customHeight="1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245"/>
    </row>
    <row r="90" spans="1:17" ht="30" customHeight="1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245"/>
    </row>
    <row r="91" spans="1:17" ht="30" customHeight="1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245"/>
    </row>
    <row r="92" spans="1:17" ht="30" customHeight="1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245"/>
    </row>
    <row r="93" spans="1:17" ht="30" customHeight="1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245"/>
    </row>
    <row r="94" spans="1:17" ht="30" customHeight="1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245"/>
    </row>
    <row r="95" spans="1:17" ht="30" customHeight="1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245"/>
    </row>
    <row r="96" spans="1:17" ht="30" customHeight="1">
      <c r="A96" s="69"/>
      <c r="B96" s="69"/>
      <c r="C96" s="69"/>
      <c r="D96" s="67"/>
      <c r="E96" s="67"/>
      <c r="F96" s="67"/>
      <c r="G96" s="67"/>
      <c r="H96" s="67"/>
      <c r="I96" s="67"/>
      <c r="J96" s="67"/>
      <c r="K96" s="245"/>
    </row>
    <row r="97" spans="1:11" ht="30" customHeight="1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245"/>
    </row>
    <row r="98" spans="1:11" ht="30" customHeight="1">
      <c r="A98" s="67"/>
      <c r="B98" s="67"/>
      <c r="C98" s="67"/>
      <c r="D98" s="63"/>
      <c r="E98" s="63"/>
      <c r="F98" s="63"/>
      <c r="G98" s="63"/>
      <c r="H98" s="63"/>
      <c r="I98" s="67"/>
      <c r="J98" s="67"/>
      <c r="K98" s="245"/>
    </row>
    <row r="99" spans="1:11" ht="30" customHeight="1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245"/>
    </row>
    <row r="100" spans="1:11" ht="30" customHeight="1">
      <c r="A100" s="67"/>
      <c r="B100" s="67"/>
      <c r="C100" s="67"/>
      <c r="D100" s="66"/>
      <c r="E100" s="66"/>
      <c r="F100" s="66"/>
      <c r="G100" s="66"/>
      <c r="H100" s="66"/>
      <c r="I100" s="67"/>
      <c r="J100" s="67"/>
      <c r="K100" s="245"/>
    </row>
    <row r="101" spans="1:11" ht="30" customHeight="1">
      <c r="A101" s="65"/>
      <c r="B101" s="65"/>
      <c r="C101" s="65"/>
      <c r="D101" s="66"/>
      <c r="E101" s="66"/>
      <c r="F101" s="66"/>
      <c r="G101" s="66"/>
      <c r="H101" s="66"/>
      <c r="I101" s="65"/>
      <c r="J101" s="65"/>
      <c r="K101" s="211"/>
    </row>
    <row r="102" spans="1:11" ht="30" customHeight="1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245"/>
    </row>
    <row r="103" spans="1:11" ht="30" customHeight="1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245"/>
    </row>
    <row r="104" spans="1:11" ht="30" customHeight="1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245"/>
    </row>
    <row r="105" spans="1:11" ht="30" customHeight="1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245"/>
    </row>
    <row r="106" spans="1:11" ht="30" customHeight="1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245"/>
    </row>
    <row r="107" spans="1:11" ht="30" customHeight="1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245"/>
    </row>
    <row r="108" spans="1:11" ht="30" customHeight="1">
      <c r="A108" s="69"/>
      <c r="B108" s="69"/>
      <c r="C108" s="69"/>
      <c r="D108" s="67"/>
      <c r="E108" s="67"/>
      <c r="F108" s="67"/>
      <c r="G108" s="67"/>
      <c r="H108" s="67"/>
      <c r="I108" s="67"/>
      <c r="J108" s="67"/>
      <c r="K108" s="245"/>
    </row>
    <row r="109" spans="1:11" ht="30" customHeight="1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245"/>
    </row>
    <row r="110" spans="1:11" ht="30" customHeight="1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245"/>
    </row>
    <row r="111" spans="1:11" ht="30" customHeight="1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245"/>
    </row>
    <row r="112" spans="1:11" ht="30" customHeight="1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245"/>
    </row>
    <row r="113" spans="1:11" ht="30" customHeight="1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245"/>
    </row>
    <row r="114" spans="1:11" ht="30" customHeight="1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245"/>
    </row>
    <row r="115" spans="1:11" ht="30" customHeight="1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245"/>
    </row>
    <row r="116" spans="1:11" ht="30" customHeight="1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245"/>
    </row>
    <row r="117" spans="1:11" ht="30" customHeight="1">
      <c r="A117" s="67"/>
      <c r="B117" s="67"/>
      <c r="C117" s="67"/>
      <c r="D117" s="64"/>
      <c r="E117" s="64"/>
      <c r="F117" s="64"/>
      <c r="G117" s="64"/>
      <c r="H117" s="64"/>
      <c r="I117" s="67"/>
      <c r="J117" s="67"/>
      <c r="K117" s="245"/>
    </row>
    <row r="118" spans="1:11" ht="30" customHeight="1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245"/>
    </row>
    <row r="119" spans="1:11" ht="30" customHeight="1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245"/>
    </row>
    <row r="120" spans="1:11" ht="30" customHeight="1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245"/>
    </row>
    <row r="121" spans="1:11" ht="30" customHeight="1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245"/>
    </row>
    <row r="122" spans="1:11" ht="30" customHeight="1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245"/>
    </row>
    <row r="123" spans="1:11" ht="30" customHeight="1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245"/>
    </row>
    <row r="124" spans="1:11" ht="30" customHeight="1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245"/>
    </row>
    <row r="125" spans="1:11" ht="30" customHeight="1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245"/>
    </row>
    <row r="126" spans="1:11" ht="30" customHeight="1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245"/>
    </row>
    <row r="127" spans="1:11" ht="30" customHeight="1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245"/>
    </row>
    <row r="128" spans="1:11" ht="30" customHeight="1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245"/>
    </row>
    <row r="129" spans="1:11" ht="30" customHeight="1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245"/>
    </row>
    <row r="130" spans="1:11" ht="30" customHeight="1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245"/>
    </row>
    <row r="131" spans="1:11" ht="30" customHeight="1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245"/>
    </row>
    <row r="132" spans="1:11" ht="30" customHeight="1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245"/>
    </row>
    <row r="133" spans="1:11" ht="30" customHeight="1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245"/>
    </row>
    <row r="134" spans="1:11" ht="30" customHeight="1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245"/>
    </row>
    <row r="135" spans="1:11" ht="30" customHeight="1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245"/>
    </row>
    <row r="136" spans="1:11" ht="30" customHeight="1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245"/>
    </row>
    <row r="137" spans="1:11" ht="30" customHeight="1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245"/>
    </row>
    <row r="138" spans="1:11" ht="30" customHeight="1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245"/>
    </row>
    <row r="139" spans="1:11" ht="30" customHeight="1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245"/>
    </row>
    <row r="140" spans="1:11" ht="30" customHeight="1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245"/>
    </row>
    <row r="141" spans="1:11" ht="30" customHeight="1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245"/>
    </row>
    <row r="142" spans="1:11" ht="30" customHeight="1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245"/>
    </row>
    <row r="143" spans="1:11" ht="30" customHeight="1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245"/>
    </row>
    <row r="144" spans="1:11" ht="30" customHeight="1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245"/>
    </row>
    <row r="145" spans="1:11" ht="30" customHeight="1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245"/>
    </row>
    <row r="146" spans="1:11" ht="30" customHeight="1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245"/>
    </row>
    <row r="147" spans="1:11" ht="30" customHeight="1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245"/>
    </row>
    <row r="148" spans="1:11" ht="30" customHeight="1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245"/>
    </row>
    <row r="149" spans="1:11" ht="30" customHeight="1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245"/>
    </row>
    <row r="150" spans="1:11" ht="30" customHeight="1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245"/>
    </row>
    <row r="151" spans="1:11" ht="30" customHeight="1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245"/>
    </row>
    <row r="152" spans="1:11" ht="30" customHeight="1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245"/>
    </row>
    <row r="153" spans="1:11" ht="30" customHeight="1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245"/>
    </row>
    <row r="154" spans="1:11" ht="30" customHeight="1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245"/>
    </row>
    <row r="155" spans="1:11" ht="30" customHeight="1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245"/>
    </row>
    <row r="156" spans="1:11" ht="30" customHeight="1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245"/>
    </row>
    <row r="157" spans="1:11" ht="30" customHeight="1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245"/>
    </row>
    <row r="158" spans="1:11" ht="30" customHeight="1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245"/>
    </row>
    <row r="159" spans="1:11" ht="30" customHeight="1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245"/>
    </row>
    <row r="160" spans="1:11" ht="30" customHeight="1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245"/>
    </row>
    <row r="161" spans="1:11" ht="30" customHeight="1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245"/>
    </row>
    <row r="162" spans="1:11" ht="30" customHeight="1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245"/>
    </row>
    <row r="163" spans="1:11" ht="30" customHeight="1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245"/>
    </row>
    <row r="164" spans="1:11" ht="30" customHeight="1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245"/>
    </row>
    <row r="165" spans="1:11" ht="30" customHeight="1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245"/>
    </row>
    <row r="166" spans="1:11" ht="30" customHeight="1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245"/>
    </row>
    <row r="167" spans="1:11" ht="30" customHeight="1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245"/>
    </row>
    <row r="168" spans="1:11" ht="30" customHeight="1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245"/>
    </row>
    <row r="169" spans="1:11" ht="30" customHeight="1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245"/>
    </row>
  </sheetData>
  <mergeCells count="28">
    <mergeCell ref="B2:I2"/>
    <mergeCell ref="B3:B11"/>
    <mergeCell ref="B12:I12"/>
    <mergeCell ref="D10:I10"/>
    <mergeCell ref="D11:I11"/>
    <mergeCell ref="D3:I3"/>
    <mergeCell ref="D8:I8"/>
    <mergeCell ref="D9:I9"/>
    <mergeCell ref="D4:I4"/>
    <mergeCell ref="D5:I5"/>
    <mergeCell ref="D6:I6"/>
    <mergeCell ref="D7:I7"/>
    <mergeCell ref="D13:I13"/>
    <mergeCell ref="M85:Q85"/>
    <mergeCell ref="A49:I49"/>
    <mergeCell ref="A31:K31"/>
    <mergeCell ref="D15:I15"/>
    <mergeCell ref="D20:I20"/>
    <mergeCell ref="D21:I21"/>
    <mergeCell ref="D19:I19"/>
    <mergeCell ref="A3:A22"/>
    <mergeCell ref="B22:I22"/>
    <mergeCell ref="B18:I18"/>
    <mergeCell ref="B14:I14"/>
    <mergeCell ref="B15:B17"/>
    <mergeCell ref="B19:B21"/>
    <mergeCell ref="D17:I17"/>
    <mergeCell ref="D16:I16"/>
  </mergeCells>
  <phoneticPr fontId="23" type="noConversion"/>
  <printOptions horizontalCentered="1"/>
  <pageMargins left="0.39370078740157483" right="0.39370078740157483" top="0.39370078740157483" bottom="0.78740157480314965" header="0.31496062992125984" footer="0.31496062992125984"/>
  <pageSetup paperSize="9" scale="61" orientation="portrait" horizontalDpi="180" verticalDpi="18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7"/>
  <sheetViews>
    <sheetView rightToLeft="1" view="pageBreakPreview" topLeftCell="C16" zoomScale="106" zoomScaleNormal="100" zoomScaleSheetLayoutView="106" workbookViewId="0">
      <selection activeCell="D21" sqref="D21"/>
    </sheetView>
  </sheetViews>
  <sheetFormatPr baseColWidth="10" defaultRowHeight="30" customHeight="1"/>
  <cols>
    <col min="1" max="1" width="11.42578125" style="134"/>
    <col min="2" max="2" width="11.42578125" style="2"/>
    <col min="3" max="3" width="13" style="2" customWidth="1"/>
    <col min="4" max="4" width="14" style="134" customWidth="1"/>
    <col min="5" max="9" width="14" style="2" customWidth="1"/>
    <col min="10" max="10" width="21.42578125" style="2" customWidth="1"/>
    <col min="11" max="11" width="21.28515625" style="249" customWidth="1"/>
    <col min="12" max="16384" width="11.42578125" style="2"/>
  </cols>
  <sheetData>
    <row r="1" spans="1:11" ht="30" customHeight="1">
      <c r="A1" s="366"/>
      <c r="B1" s="19"/>
      <c r="C1" s="19"/>
      <c r="D1" s="366"/>
      <c r="E1" s="19"/>
      <c r="F1" s="19"/>
      <c r="G1" s="19"/>
      <c r="H1" s="19"/>
      <c r="I1" s="19"/>
      <c r="J1" s="19"/>
      <c r="K1" s="248"/>
    </row>
    <row r="2" spans="1:11" ht="30" customHeight="1">
      <c r="A2" s="366"/>
      <c r="B2" s="19"/>
      <c r="C2" s="19"/>
      <c r="D2" s="366"/>
      <c r="E2" s="19"/>
      <c r="F2" s="19"/>
      <c r="G2" s="19"/>
      <c r="H2" s="19"/>
      <c r="I2" s="19"/>
      <c r="J2" s="19"/>
      <c r="K2" s="248"/>
    </row>
    <row r="3" spans="1:11" ht="30" customHeight="1" thickBot="1"/>
    <row r="4" spans="1:11" s="31" customFormat="1" ht="57.75" customHeight="1" thickBot="1">
      <c r="A4" s="286" t="s">
        <v>2</v>
      </c>
      <c r="B4" s="788" t="s">
        <v>240</v>
      </c>
      <c r="C4" s="789"/>
      <c r="D4" s="789"/>
      <c r="E4" s="789"/>
      <c r="F4" s="789"/>
      <c r="G4" s="789"/>
      <c r="H4" s="789"/>
      <c r="I4" s="790"/>
      <c r="J4" s="207" t="s">
        <v>226</v>
      </c>
      <c r="K4" s="207" t="s">
        <v>227</v>
      </c>
    </row>
    <row r="5" spans="1:11" s="134" customFormat="1" ht="30" customHeight="1">
      <c r="A5" s="917" t="s">
        <v>267</v>
      </c>
      <c r="B5" s="910" t="s">
        <v>223</v>
      </c>
      <c r="C5" s="314"/>
      <c r="D5" s="889" t="s">
        <v>182</v>
      </c>
      <c r="E5" s="828"/>
      <c r="F5" s="828"/>
      <c r="G5" s="828"/>
      <c r="H5" s="828"/>
      <c r="I5" s="829"/>
      <c r="J5" s="239"/>
      <c r="K5" s="239"/>
    </row>
    <row r="6" spans="1:11" s="135" customFormat="1" ht="30" customHeight="1">
      <c r="A6" s="918"/>
      <c r="B6" s="911"/>
      <c r="C6" s="333" t="s">
        <v>233</v>
      </c>
      <c r="D6" s="890" t="s">
        <v>183</v>
      </c>
      <c r="E6" s="891"/>
      <c r="F6" s="891"/>
      <c r="G6" s="891"/>
      <c r="H6" s="891"/>
      <c r="I6" s="892"/>
      <c r="J6" s="240">
        <f>الفهرس!J67</f>
        <v>0</v>
      </c>
      <c r="K6" s="240">
        <f>الفهرس!K67</f>
        <v>0</v>
      </c>
    </row>
    <row r="7" spans="1:11" s="135" customFormat="1" ht="30" customHeight="1">
      <c r="A7" s="918"/>
      <c r="B7" s="911"/>
      <c r="C7" s="333" t="s">
        <v>234</v>
      </c>
      <c r="D7" s="922" t="s">
        <v>86</v>
      </c>
      <c r="E7" s="923"/>
      <c r="F7" s="923"/>
      <c r="G7" s="923"/>
      <c r="H7" s="923"/>
      <c r="I7" s="924"/>
      <c r="J7" s="240">
        <f>الفهرس!J68</f>
        <v>0</v>
      </c>
      <c r="K7" s="240">
        <f>الفهرس!K68</f>
        <v>0</v>
      </c>
    </row>
    <row r="8" spans="1:11" s="135" customFormat="1" ht="30" customHeight="1">
      <c r="A8" s="918"/>
      <c r="B8" s="911"/>
      <c r="C8" s="333" t="s">
        <v>235</v>
      </c>
      <c r="D8" s="922" t="s">
        <v>87</v>
      </c>
      <c r="E8" s="923"/>
      <c r="F8" s="923"/>
      <c r="G8" s="923"/>
      <c r="H8" s="923"/>
      <c r="I8" s="924"/>
      <c r="J8" s="240">
        <f>الفهرس!J69</f>
        <v>0</v>
      </c>
      <c r="K8" s="240">
        <f>الفهرس!K69</f>
        <v>0</v>
      </c>
    </row>
    <row r="9" spans="1:11" s="135" customFormat="1" ht="30" customHeight="1" thickBot="1">
      <c r="A9" s="918"/>
      <c r="B9" s="912"/>
      <c r="C9" s="333" t="s">
        <v>242</v>
      </c>
      <c r="D9" s="922" t="s">
        <v>195</v>
      </c>
      <c r="E9" s="923"/>
      <c r="F9" s="923"/>
      <c r="G9" s="923"/>
      <c r="H9" s="923"/>
      <c r="I9" s="924"/>
      <c r="J9" s="240">
        <f>الفهرس!J70</f>
        <v>0</v>
      </c>
      <c r="K9" s="240">
        <f>الفهرس!K70</f>
        <v>0</v>
      </c>
    </row>
    <row r="10" spans="1:11" s="133" customFormat="1" ht="39.950000000000003" customHeight="1" thickBot="1">
      <c r="A10" s="918"/>
      <c r="B10" s="919" t="s">
        <v>264</v>
      </c>
      <c r="C10" s="920"/>
      <c r="D10" s="920"/>
      <c r="E10" s="920"/>
      <c r="F10" s="920"/>
      <c r="G10" s="920"/>
      <c r="H10" s="920"/>
      <c r="I10" s="921"/>
      <c r="J10" s="217">
        <f>SUM(J6:J9)</f>
        <v>0</v>
      </c>
      <c r="K10" s="217">
        <f>SUM(K6:K9)</f>
        <v>0</v>
      </c>
    </row>
    <row r="11" spans="1:11" s="106" customFormat="1" ht="30" customHeight="1">
      <c r="A11" s="918"/>
      <c r="B11" s="905" t="s">
        <v>224</v>
      </c>
      <c r="C11" s="314"/>
      <c r="D11" s="889" t="s">
        <v>59</v>
      </c>
      <c r="E11" s="828"/>
      <c r="F11" s="828"/>
      <c r="G11" s="828"/>
      <c r="H11" s="828"/>
      <c r="I11" s="829"/>
      <c r="J11" s="239"/>
      <c r="K11" s="239"/>
    </row>
    <row r="12" spans="1:11" s="106" customFormat="1" ht="30" customHeight="1" thickBot="1">
      <c r="A12" s="918"/>
      <c r="B12" s="906"/>
      <c r="C12" s="101" t="s">
        <v>236</v>
      </c>
      <c r="D12" s="926" t="s">
        <v>59</v>
      </c>
      <c r="E12" s="927"/>
      <c r="F12" s="927"/>
      <c r="G12" s="927"/>
      <c r="H12" s="927"/>
      <c r="I12" s="928"/>
      <c r="J12" s="241">
        <f>الفهرس!J72</f>
        <v>0</v>
      </c>
      <c r="K12" s="241">
        <f>الفهرس!K72</f>
        <v>0</v>
      </c>
    </row>
    <row r="13" spans="1:11" s="136" customFormat="1" ht="39.950000000000003" customHeight="1" thickBot="1">
      <c r="A13" s="918"/>
      <c r="B13" s="798" t="s">
        <v>269</v>
      </c>
      <c r="C13" s="799"/>
      <c r="D13" s="799"/>
      <c r="E13" s="799"/>
      <c r="F13" s="799"/>
      <c r="G13" s="799"/>
      <c r="H13" s="799"/>
      <c r="I13" s="800"/>
      <c r="J13" s="217">
        <f>SUM(J12)</f>
        <v>0</v>
      </c>
      <c r="K13" s="217">
        <f>SUM(K12)</f>
        <v>0</v>
      </c>
    </row>
    <row r="14" spans="1:11" s="136" customFormat="1" ht="39.950000000000003" customHeight="1">
      <c r="A14" s="918"/>
      <c r="B14" s="866" t="s">
        <v>485</v>
      </c>
      <c r="C14" s="667"/>
      <c r="D14" s="907" t="s">
        <v>491</v>
      </c>
      <c r="E14" s="908"/>
      <c r="F14" s="908"/>
      <c r="G14" s="908"/>
      <c r="H14" s="908"/>
      <c r="I14" s="909"/>
      <c r="J14" s="239"/>
      <c r="K14" s="239"/>
    </row>
    <row r="15" spans="1:11" s="136" customFormat="1" ht="39.950000000000003" customHeight="1">
      <c r="A15" s="918"/>
      <c r="B15" s="867"/>
      <c r="C15" s="668" t="s">
        <v>233</v>
      </c>
      <c r="D15" s="925" t="s">
        <v>483</v>
      </c>
      <c r="E15" s="925"/>
      <c r="F15" s="925"/>
      <c r="G15" s="925"/>
      <c r="H15" s="925"/>
      <c r="I15" s="925"/>
      <c r="J15" s="666">
        <f>SUM(الفهرس!J74)</f>
        <v>0</v>
      </c>
      <c r="K15" s="669">
        <f>SUM(الفهرس!K74)</f>
        <v>0</v>
      </c>
    </row>
    <row r="16" spans="1:11" s="136" customFormat="1" ht="39.950000000000003" customHeight="1" thickBot="1">
      <c r="A16" s="918"/>
      <c r="B16" s="868"/>
      <c r="C16" s="670" t="s">
        <v>234</v>
      </c>
      <c r="D16" s="902" t="s">
        <v>502</v>
      </c>
      <c r="E16" s="903"/>
      <c r="F16" s="903"/>
      <c r="G16" s="903"/>
      <c r="H16" s="903"/>
      <c r="I16" s="904"/>
      <c r="J16" s="671">
        <f>SUM(الفهرس!J75)</f>
        <v>0</v>
      </c>
      <c r="K16" s="672">
        <f>SUM(الفهرس!K75)</f>
        <v>0</v>
      </c>
    </row>
    <row r="17" spans="1:11" s="136" customFormat="1" ht="39.950000000000003" customHeight="1" thickBot="1">
      <c r="A17" s="665"/>
      <c r="B17" s="916" t="s">
        <v>488</v>
      </c>
      <c r="C17" s="833"/>
      <c r="D17" s="833"/>
      <c r="E17" s="833"/>
      <c r="F17" s="833"/>
      <c r="G17" s="833"/>
      <c r="H17" s="833"/>
      <c r="I17" s="834"/>
      <c r="J17" s="217">
        <f>SUM(J15:J16)</f>
        <v>0</v>
      </c>
      <c r="K17" s="217">
        <f>SUM(K15:K16)</f>
        <v>0</v>
      </c>
    </row>
    <row r="18" spans="1:11" s="9" customFormat="1" ht="30" customHeight="1" thickBot="1">
      <c r="A18" s="367"/>
      <c r="B18" s="99"/>
      <c r="C18" s="99"/>
      <c r="D18" s="378"/>
      <c r="E18" s="137"/>
      <c r="F18" s="137"/>
      <c r="G18" s="137"/>
      <c r="H18" s="137"/>
      <c r="I18" s="138"/>
      <c r="J18" s="138"/>
      <c r="K18" s="250"/>
    </row>
    <row r="19" spans="1:11" s="35" customFormat="1" ht="39.950000000000003" customHeight="1" thickBot="1">
      <c r="A19" s="376"/>
      <c r="B19" s="798" t="s">
        <v>268</v>
      </c>
      <c r="C19" s="799"/>
      <c r="D19" s="799"/>
      <c r="E19" s="799"/>
      <c r="F19" s="799"/>
      <c r="G19" s="799"/>
      <c r="H19" s="799"/>
      <c r="I19" s="800"/>
      <c r="J19" s="209">
        <f>ص8!I12+ص8!I20+ص8!I28+ص9!J9+ص9!J14+ص9!J21+ص9!J24+ص9!J27+ص9!J34+ص10!J12+ص10!J14+ص10!J18+ص10!J22+ص11!J10+ص11!J13+J17</f>
        <v>0</v>
      </c>
      <c r="K19" s="209">
        <f>ص8!J12+ص8!J20+ص8!J28+ص9!K9+ص9!K14+ص9!K21+ص9!K24+ص9!K27+ص9!K34+ص10!K12+ص10!K14+ص10!K18+ص10!K22+ص11!K10+ص11!K13+K17</f>
        <v>0</v>
      </c>
    </row>
    <row r="20" spans="1:11" s="9" customFormat="1" ht="30" customHeight="1">
      <c r="A20" s="367"/>
      <c r="B20" s="99"/>
      <c r="C20" s="99"/>
      <c r="D20" s="378"/>
      <c r="E20" s="137"/>
      <c r="F20" s="137"/>
      <c r="G20" s="137"/>
      <c r="H20" s="137"/>
      <c r="I20" s="138"/>
      <c r="J20" s="138"/>
      <c r="K20" s="251"/>
    </row>
    <row r="21" spans="1:11" s="9" customFormat="1" ht="30" customHeight="1">
      <c r="A21" s="368"/>
      <c r="B21" s="13"/>
      <c r="C21" s="13"/>
      <c r="D21" s="379"/>
      <c r="E21" s="139"/>
      <c r="F21" s="139"/>
      <c r="G21" s="139"/>
      <c r="H21" s="139"/>
      <c r="I21" s="13"/>
      <c r="J21" s="13"/>
      <c r="K21" s="252"/>
    </row>
    <row r="22" spans="1:11" s="9" customFormat="1" ht="30" customHeight="1">
      <c r="A22" s="914"/>
      <c r="B22" s="914"/>
      <c r="C22" s="914"/>
      <c r="D22" s="915"/>
      <c r="E22" s="915"/>
      <c r="F22" s="915"/>
      <c r="G22" s="915"/>
      <c r="H22" s="915"/>
      <c r="I22" s="914"/>
      <c r="J22" s="327"/>
      <c r="K22" s="252"/>
    </row>
    <row r="23" spans="1:11" s="9" customFormat="1" ht="30" customHeight="1">
      <c r="A23" s="369"/>
      <c r="B23" s="112"/>
      <c r="C23" s="112"/>
      <c r="D23" s="380"/>
      <c r="E23" s="140"/>
      <c r="F23" s="140"/>
      <c r="G23" s="140"/>
      <c r="H23" s="140"/>
      <c r="I23" s="12"/>
      <c r="J23" s="12"/>
      <c r="K23" s="253"/>
    </row>
    <row r="24" spans="1:11" s="9" customFormat="1" ht="30" customHeight="1">
      <c r="A24" s="369"/>
      <c r="B24" s="112"/>
      <c r="C24" s="112"/>
      <c r="D24" s="381"/>
      <c r="E24" s="113"/>
      <c r="F24" s="113"/>
      <c r="G24" s="113"/>
      <c r="H24" s="113"/>
      <c r="I24" s="13"/>
      <c r="J24" s="13"/>
      <c r="K24" s="252"/>
    </row>
    <row r="25" spans="1:11" s="9" customFormat="1" ht="30" customHeight="1">
      <c r="A25" s="370"/>
      <c r="B25" s="141"/>
      <c r="C25" s="141"/>
      <c r="D25" s="382"/>
      <c r="E25" s="23"/>
      <c r="F25" s="23"/>
      <c r="G25" s="23"/>
      <c r="H25" s="23"/>
      <c r="I25" s="13"/>
      <c r="J25" s="13"/>
      <c r="K25" s="252"/>
    </row>
    <row r="26" spans="1:11" s="9" customFormat="1" ht="30" customHeight="1">
      <c r="A26" s="370"/>
      <c r="B26" s="141"/>
      <c r="C26" s="141"/>
      <c r="D26" s="383"/>
      <c r="E26" s="16"/>
      <c r="F26" s="16"/>
      <c r="G26" s="16"/>
      <c r="H26" s="16"/>
      <c r="I26" s="13"/>
      <c r="J26" s="13"/>
      <c r="K26" s="252"/>
    </row>
    <row r="27" spans="1:11" s="9" customFormat="1" ht="30" customHeight="1">
      <c r="A27" s="370"/>
      <c r="B27" s="141"/>
      <c r="C27" s="141"/>
      <c r="D27" s="383"/>
      <c r="E27" s="16"/>
      <c r="F27" s="16"/>
      <c r="G27" s="16"/>
      <c r="H27" s="16"/>
      <c r="I27" s="13"/>
      <c r="J27" s="13"/>
      <c r="K27" s="252"/>
    </row>
    <row r="28" spans="1:11" s="9" customFormat="1" ht="30" customHeight="1">
      <c r="A28" s="370"/>
      <c r="B28" s="141"/>
      <c r="C28" s="141"/>
      <c r="D28" s="383"/>
      <c r="E28" s="16"/>
      <c r="F28" s="16"/>
      <c r="G28" s="16"/>
      <c r="H28" s="16"/>
      <c r="I28" s="13"/>
      <c r="J28" s="13"/>
      <c r="K28" s="252"/>
    </row>
    <row r="29" spans="1:11" s="9" customFormat="1" ht="30" customHeight="1">
      <c r="A29" s="370"/>
      <c r="B29" s="141"/>
      <c r="C29" s="141"/>
      <c r="D29" s="383"/>
      <c r="E29" s="111"/>
      <c r="F29" s="111"/>
      <c r="G29" s="111"/>
      <c r="H29" s="111"/>
      <c r="I29" s="13"/>
      <c r="J29" s="13"/>
      <c r="K29" s="252"/>
    </row>
    <row r="30" spans="1:11" s="9" customFormat="1" ht="30" customHeight="1">
      <c r="A30" s="370"/>
      <c r="B30" s="141"/>
      <c r="C30" s="141"/>
      <c r="D30" s="383"/>
      <c r="E30" s="111"/>
      <c r="F30" s="111"/>
      <c r="G30" s="111"/>
      <c r="H30" s="111"/>
      <c r="I30" s="13"/>
      <c r="J30" s="13"/>
      <c r="K30" s="252"/>
    </row>
    <row r="31" spans="1:11" s="9" customFormat="1" ht="30" customHeight="1">
      <c r="A31" s="370"/>
      <c r="B31" s="141"/>
      <c r="C31" s="141"/>
      <c r="D31" s="383"/>
      <c r="E31" s="111"/>
      <c r="F31" s="111"/>
      <c r="G31" s="111"/>
      <c r="H31" s="111"/>
      <c r="I31" s="13"/>
      <c r="J31" s="13"/>
      <c r="K31" s="252"/>
    </row>
    <row r="32" spans="1:11" s="9" customFormat="1" ht="30" customHeight="1">
      <c r="A32" s="370"/>
      <c r="B32" s="141"/>
      <c r="C32" s="141"/>
      <c r="D32" s="383"/>
      <c r="E32" s="111"/>
      <c r="F32" s="111"/>
      <c r="G32" s="111"/>
      <c r="H32" s="111"/>
      <c r="I32" s="13"/>
      <c r="J32" s="13"/>
      <c r="K32" s="252"/>
    </row>
    <row r="33" spans="1:11" s="9" customFormat="1" ht="30" customHeight="1">
      <c r="A33" s="370"/>
      <c r="B33" s="141"/>
      <c r="C33" s="141"/>
      <c r="D33" s="383"/>
      <c r="E33" s="111"/>
      <c r="F33" s="111"/>
      <c r="G33" s="111"/>
      <c r="H33" s="111"/>
      <c r="I33" s="13"/>
      <c r="J33" s="13"/>
      <c r="K33" s="252"/>
    </row>
    <row r="34" spans="1:11" s="9" customFormat="1" ht="30" customHeight="1">
      <c r="A34" s="369"/>
      <c r="B34" s="112"/>
      <c r="C34" s="112"/>
      <c r="D34" s="384"/>
      <c r="E34" s="142"/>
      <c r="F34" s="142"/>
      <c r="G34" s="142"/>
      <c r="H34" s="142"/>
      <c r="I34" s="13"/>
      <c r="J34" s="13"/>
      <c r="K34" s="252"/>
    </row>
    <row r="35" spans="1:11" s="9" customFormat="1" ht="30" customHeight="1">
      <c r="A35" s="368"/>
      <c r="B35" s="13"/>
      <c r="C35" s="13"/>
      <c r="D35" s="368"/>
      <c r="E35" s="13"/>
      <c r="F35" s="13"/>
      <c r="G35" s="13"/>
      <c r="H35" s="13"/>
      <c r="I35" s="13"/>
      <c r="J35" s="13"/>
      <c r="K35" s="252"/>
    </row>
    <row r="36" spans="1:11" s="9" customFormat="1" ht="30" customHeight="1">
      <c r="A36" s="368"/>
      <c r="B36" s="13"/>
      <c r="C36" s="13"/>
      <c r="D36" s="368"/>
      <c r="E36" s="13"/>
      <c r="F36" s="13"/>
      <c r="G36" s="13"/>
      <c r="H36" s="13"/>
      <c r="I36" s="13"/>
      <c r="J36" s="13"/>
      <c r="K36" s="252"/>
    </row>
    <row r="37" spans="1:11" ht="30" customHeight="1">
      <c r="A37" s="825" t="s">
        <v>51</v>
      </c>
      <c r="B37" s="825"/>
      <c r="C37" s="825"/>
      <c r="D37" s="825"/>
      <c r="E37" s="825"/>
      <c r="F37" s="825"/>
      <c r="G37" s="825"/>
      <c r="H37" s="825"/>
      <c r="I37" s="825"/>
      <c r="J37" s="825"/>
      <c r="K37" s="825"/>
    </row>
    <row r="38" spans="1:11" ht="30" customHeight="1">
      <c r="A38" s="366"/>
      <c r="B38" s="19"/>
      <c r="C38" s="19"/>
      <c r="D38" s="366"/>
      <c r="E38" s="19"/>
      <c r="F38" s="19"/>
      <c r="G38" s="19"/>
      <c r="H38" s="19"/>
      <c r="I38" s="19"/>
      <c r="J38" s="19"/>
      <c r="K38" s="248"/>
    </row>
    <row r="39" spans="1:11" ht="30" customHeight="1">
      <c r="A39" s="366"/>
      <c r="B39" s="19"/>
      <c r="C39" s="19"/>
      <c r="D39" s="366"/>
      <c r="E39" s="19"/>
      <c r="F39" s="19"/>
      <c r="G39" s="19"/>
      <c r="H39" s="19"/>
      <c r="I39" s="19"/>
      <c r="J39" s="19"/>
      <c r="K39" s="248"/>
    </row>
    <row r="40" spans="1:11" ht="30" customHeight="1">
      <c r="A40" s="366"/>
      <c r="B40" s="19"/>
      <c r="C40" s="19"/>
      <c r="D40" s="350"/>
      <c r="E40" s="102"/>
      <c r="F40" s="102"/>
      <c r="G40" s="102"/>
      <c r="H40" s="102"/>
      <c r="I40" s="19"/>
      <c r="J40" s="19"/>
      <c r="K40" s="248"/>
    </row>
    <row r="41" spans="1:11" ht="30" customHeight="1">
      <c r="A41" s="370"/>
      <c r="B41" s="141"/>
      <c r="C41" s="141"/>
      <c r="D41" s="385"/>
      <c r="E41" s="143"/>
      <c r="F41" s="143"/>
      <c r="G41" s="143"/>
      <c r="H41" s="143"/>
      <c r="I41" s="19"/>
      <c r="J41" s="19"/>
      <c r="K41" s="248"/>
    </row>
    <row r="42" spans="1:11" ht="30" customHeight="1">
      <c r="A42" s="370"/>
      <c r="B42" s="141"/>
      <c r="C42" s="141"/>
      <c r="D42" s="385"/>
      <c r="E42" s="143"/>
      <c r="F42" s="143"/>
      <c r="G42" s="143"/>
      <c r="H42" s="143"/>
      <c r="I42" s="19"/>
      <c r="J42" s="19"/>
      <c r="K42" s="248"/>
    </row>
    <row r="43" spans="1:11" ht="30" customHeight="1">
      <c r="A43" s="369"/>
      <c r="B43" s="112"/>
      <c r="C43" s="112"/>
      <c r="D43" s="386"/>
      <c r="E43" s="144"/>
      <c r="F43" s="144"/>
      <c r="G43" s="144"/>
      <c r="H43" s="144"/>
      <c r="I43" s="19"/>
      <c r="J43" s="19"/>
      <c r="K43" s="248"/>
    </row>
    <row r="44" spans="1:11" ht="30" customHeight="1">
      <c r="A44" s="370"/>
      <c r="B44" s="141"/>
      <c r="C44" s="141"/>
      <c r="D44" s="387"/>
      <c r="E44" s="145"/>
      <c r="F44" s="145"/>
      <c r="G44" s="145"/>
      <c r="H44" s="145"/>
      <c r="I44" s="19"/>
      <c r="J44" s="19"/>
      <c r="K44" s="248"/>
    </row>
    <row r="45" spans="1:11" ht="30" customHeight="1">
      <c r="A45" s="370"/>
      <c r="B45" s="141"/>
      <c r="C45" s="141"/>
      <c r="D45" s="387"/>
      <c r="E45" s="145"/>
      <c r="F45" s="145"/>
      <c r="G45" s="145"/>
      <c r="H45" s="145"/>
      <c r="I45" s="19"/>
      <c r="J45" s="19"/>
      <c r="K45" s="248"/>
    </row>
    <row r="46" spans="1:11" ht="30" customHeight="1">
      <c r="A46" s="370"/>
      <c r="B46" s="141"/>
      <c r="C46" s="141"/>
      <c r="D46" s="385"/>
      <c r="E46" s="143"/>
      <c r="F46" s="143"/>
      <c r="G46" s="143"/>
      <c r="H46" s="143"/>
      <c r="I46" s="19"/>
      <c r="J46" s="19"/>
      <c r="K46" s="248"/>
    </row>
    <row r="47" spans="1:11" ht="30" customHeight="1">
      <c r="A47" s="371"/>
      <c r="B47" s="146"/>
      <c r="C47" s="146"/>
      <c r="D47" s="385"/>
      <c r="E47" s="143"/>
      <c r="F47" s="143"/>
      <c r="G47" s="143"/>
      <c r="H47" s="143"/>
      <c r="I47" s="147"/>
      <c r="J47" s="147"/>
      <c r="K47" s="254"/>
    </row>
    <row r="48" spans="1:11" ht="30" customHeight="1">
      <c r="A48" s="369"/>
      <c r="B48" s="112"/>
      <c r="C48" s="112"/>
      <c r="D48" s="381"/>
      <c r="E48" s="113"/>
      <c r="F48" s="113"/>
      <c r="G48" s="113"/>
      <c r="H48" s="113"/>
      <c r="I48" s="147"/>
      <c r="J48" s="147"/>
      <c r="K48" s="254"/>
    </row>
    <row r="49" spans="1:11" ht="30" customHeight="1">
      <c r="A49" s="372"/>
      <c r="B49" s="148"/>
      <c r="C49" s="148"/>
      <c r="D49" s="388"/>
      <c r="E49" s="149"/>
      <c r="F49" s="149"/>
      <c r="G49" s="149"/>
      <c r="H49" s="149"/>
      <c r="I49" s="147"/>
      <c r="J49" s="147"/>
      <c r="K49" s="254"/>
    </row>
    <row r="50" spans="1:11" ht="30" customHeight="1">
      <c r="A50" s="372"/>
      <c r="B50" s="148"/>
      <c r="C50" s="148"/>
      <c r="D50" s="383"/>
      <c r="E50" s="111"/>
      <c r="F50" s="111"/>
      <c r="G50" s="111"/>
      <c r="H50" s="111"/>
      <c r="I50" s="147"/>
      <c r="J50" s="147"/>
      <c r="K50" s="254"/>
    </row>
    <row r="51" spans="1:11" ht="30" customHeight="1">
      <c r="A51" s="366"/>
      <c r="B51" s="19"/>
      <c r="C51" s="19"/>
      <c r="D51" s="385"/>
      <c r="E51" s="143"/>
      <c r="F51" s="143"/>
      <c r="G51" s="143"/>
      <c r="H51" s="143"/>
      <c r="I51" s="147"/>
      <c r="J51" s="147"/>
      <c r="K51" s="254"/>
    </row>
    <row r="52" spans="1:11" ht="30" customHeight="1">
      <c r="A52" s="369"/>
      <c r="B52" s="112"/>
      <c r="C52" s="112"/>
      <c r="D52" s="389"/>
      <c r="E52" s="150"/>
      <c r="F52" s="150"/>
      <c r="G52" s="150"/>
      <c r="H52" s="150"/>
      <c r="I52" s="147"/>
      <c r="J52" s="147"/>
      <c r="K52" s="254"/>
    </row>
    <row r="53" spans="1:11" ht="30" customHeight="1">
      <c r="A53" s="373"/>
      <c r="B53" s="17"/>
      <c r="C53" s="17"/>
      <c r="D53" s="387"/>
      <c r="E53" s="145"/>
      <c r="F53" s="145"/>
      <c r="G53" s="145"/>
      <c r="H53" s="145"/>
      <c r="I53" s="19"/>
      <c r="J53" s="19"/>
      <c r="K53" s="248"/>
    </row>
    <row r="54" spans="1:11" ht="30" customHeight="1">
      <c r="A54" s="374"/>
      <c r="B54" s="20"/>
      <c r="C54" s="20"/>
      <c r="D54" s="385"/>
      <c r="E54" s="143"/>
      <c r="F54" s="143"/>
      <c r="G54" s="143"/>
      <c r="H54" s="143"/>
      <c r="I54" s="19"/>
      <c r="J54" s="19"/>
      <c r="K54" s="248"/>
    </row>
    <row r="55" spans="1:11" ht="30" customHeight="1">
      <c r="A55" s="375"/>
      <c r="B55" s="21"/>
      <c r="C55" s="21"/>
      <c r="D55" s="385"/>
      <c r="E55" s="143"/>
      <c r="F55" s="143"/>
      <c r="G55" s="143"/>
      <c r="H55" s="143"/>
      <c r="I55" s="19"/>
      <c r="J55" s="19"/>
      <c r="K55" s="248"/>
    </row>
    <row r="56" spans="1:11" ht="30" customHeight="1">
      <c r="A56" s="366"/>
      <c r="B56" s="19"/>
      <c r="C56" s="19"/>
      <c r="D56" s="383"/>
      <c r="E56" s="111"/>
      <c r="F56" s="111"/>
      <c r="G56" s="111"/>
      <c r="H56" s="111"/>
      <c r="I56" s="19"/>
      <c r="J56" s="19"/>
      <c r="K56" s="248"/>
    </row>
    <row r="57" spans="1:11" ht="30" customHeight="1">
      <c r="A57" s="366"/>
      <c r="B57" s="19"/>
      <c r="C57" s="19"/>
      <c r="D57" s="366"/>
      <c r="E57" s="19"/>
      <c r="F57" s="19"/>
      <c r="G57" s="19"/>
      <c r="H57" s="19"/>
      <c r="I57" s="19"/>
      <c r="J57" s="19"/>
      <c r="K57" s="248"/>
    </row>
    <row r="58" spans="1:11" ht="30" customHeight="1">
      <c r="A58" s="366"/>
      <c r="B58" s="19"/>
      <c r="C58" s="19"/>
      <c r="D58" s="366"/>
      <c r="E58" s="19"/>
      <c r="F58" s="19"/>
      <c r="G58" s="19"/>
      <c r="H58" s="19"/>
      <c r="I58" s="19"/>
      <c r="J58" s="19"/>
      <c r="K58" s="248"/>
    </row>
    <row r="59" spans="1:11" ht="30" customHeight="1">
      <c r="A59" s="366"/>
      <c r="B59" s="19"/>
      <c r="C59" s="19"/>
      <c r="D59" s="366"/>
      <c r="E59" s="19"/>
      <c r="F59" s="19"/>
      <c r="G59" s="19"/>
      <c r="H59" s="19"/>
      <c r="I59" s="19"/>
      <c r="J59" s="19"/>
      <c r="K59" s="248"/>
    </row>
    <row r="60" spans="1:11" ht="30" customHeight="1">
      <c r="A60" s="366"/>
      <c r="B60" s="19"/>
      <c r="C60" s="19"/>
      <c r="D60" s="366"/>
      <c r="E60" s="19"/>
      <c r="F60" s="19"/>
      <c r="G60" s="19"/>
      <c r="H60" s="19"/>
      <c r="I60" s="19"/>
      <c r="J60" s="19"/>
      <c r="K60" s="248"/>
    </row>
    <row r="61" spans="1:11" ht="30" customHeight="1">
      <c r="A61" s="366"/>
      <c r="B61" s="19"/>
      <c r="C61" s="19"/>
      <c r="D61" s="366"/>
      <c r="E61" s="19"/>
      <c r="F61" s="19"/>
      <c r="G61" s="19"/>
      <c r="H61" s="19"/>
      <c r="I61" s="19"/>
      <c r="J61" s="19"/>
      <c r="K61" s="248"/>
    </row>
    <row r="62" spans="1:11" ht="30" customHeight="1">
      <c r="A62" s="366"/>
      <c r="B62" s="19"/>
      <c r="C62" s="19"/>
      <c r="D62" s="366"/>
      <c r="E62" s="19"/>
      <c r="F62" s="19"/>
      <c r="G62" s="19"/>
      <c r="H62" s="19"/>
      <c r="I62" s="19"/>
      <c r="J62" s="19"/>
      <c r="K62" s="248"/>
    </row>
    <row r="63" spans="1:11" ht="30" customHeight="1">
      <c r="A63" s="366"/>
      <c r="B63" s="19"/>
      <c r="C63" s="19"/>
      <c r="D63" s="390"/>
      <c r="E63" s="29"/>
      <c r="F63" s="29"/>
      <c r="G63" s="29"/>
      <c r="H63" s="29"/>
      <c r="I63" s="19"/>
      <c r="J63" s="19"/>
      <c r="K63" s="248"/>
    </row>
    <row r="64" spans="1:11" ht="30" customHeight="1">
      <c r="A64" s="366"/>
      <c r="B64" s="19"/>
      <c r="C64" s="19"/>
      <c r="D64" s="366"/>
      <c r="E64" s="19"/>
      <c r="F64" s="19"/>
      <c r="G64" s="19"/>
      <c r="H64" s="19"/>
      <c r="I64" s="19"/>
      <c r="J64" s="19"/>
      <c r="K64" s="248"/>
    </row>
    <row r="65" spans="1:16" ht="30" customHeight="1">
      <c r="A65" s="366"/>
      <c r="B65" s="19"/>
      <c r="C65" s="19"/>
      <c r="D65" s="366"/>
      <c r="E65" s="19"/>
      <c r="F65" s="19"/>
      <c r="G65" s="19"/>
      <c r="H65" s="19"/>
      <c r="I65" s="19"/>
      <c r="J65" s="19"/>
      <c r="K65" s="248"/>
    </row>
    <row r="66" spans="1:16" ht="30" customHeight="1">
      <c r="A66" s="366"/>
      <c r="B66" s="19"/>
      <c r="C66" s="19"/>
      <c r="D66" s="366"/>
      <c r="E66" s="19"/>
      <c r="F66" s="19"/>
      <c r="G66" s="19"/>
      <c r="H66" s="19"/>
      <c r="I66" s="19"/>
      <c r="J66" s="19"/>
      <c r="K66" s="248"/>
    </row>
    <row r="67" spans="1:16" ht="30" customHeight="1">
      <c r="A67" s="914"/>
      <c r="B67" s="914"/>
      <c r="C67" s="914"/>
      <c r="D67" s="914"/>
      <c r="E67" s="914"/>
      <c r="F67" s="914"/>
      <c r="G67" s="914"/>
      <c r="H67" s="914"/>
      <c r="I67" s="914"/>
      <c r="J67" s="327"/>
      <c r="K67" s="248"/>
    </row>
    <row r="68" spans="1:16" ht="30" customHeight="1">
      <c r="A68" s="373"/>
      <c r="B68" s="27"/>
      <c r="C68" s="27"/>
      <c r="D68" s="391"/>
      <c r="E68" s="26"/>
      <c r="F68" s="26"/>
      <c r="G68" s="26"/>
      <c r="H68" s="26"/>
      <c r="I68" s="27"/>
      <c r="J68" s="27"/>
      <c r="K68" s="255"/>
    </row>
    <row r="69" spans="1:16" ht="30" customHeight="1">
      <c r="A69" s="366"/>
      <c r="B69" s="19"/>
      <c r="C69" s="19"/>
      <c r="D69" s="392"/>
      <c r="E69" s="151"/>
      <c r="F69" s="151"/>
      <c r="G69" s="151"/>
      <c r="H69" s="151"/>
      <c r="I69" s="27"/>
      <c r="J69" s="27"/>
      <c r="K69" s="255"/>
    </row>
    <row r="70" spans="1:16" ht="30" customHeight="1">
      <c r="A70" s="369"/>
      <c r="B70" s="112"/>
      <c r="C70" s="112"/>
      <c r="D70" s="393"/>
      <c r="E70" s="152"/>
      <c r="F70" s="152"/>
      <c r="G70" s="152"/>
      <c r="H70" s="152"/>
      <c r="I70" s="27"/>
      <c r="J70" s="27"/>
      <c r="K70" s="255"/>
    </row>
    <row r="71" spans="1:16" ht="30" customHeight="1">
      <c r="A71" s="373"/>
      <c r="B71" s="27"/>
      <c r="C71" s="27"/>
      <c r="D71" s="394"/>
      <c r="E71" s="153"/>
      <c r="F71" s="153"/>
      <c r="G71" s="153"/>
      <c r="H71" s="153"/>
      <c r="I71" s="27"/>
      <c r="J71" s="27"/>
      <c r="K71" s="255"/>
    </row>
    <row r="72" spans="1:16" ht="30" customHeight="1">
      <c r="A72" s="373"/>
      <c r="B72" s="27"/>
      <c r="C72" s="27"/>
      <c r="D72" s="395"/>
      <c r="E72" s="154"/>
      <c r="F72" s="154"/>
      <c r="G72" s="154"/>
      <c r="H72" s="154"/>
      <c r="I72" s="27"/>
      <c r="J72" s="27"/>
      <c r="K72" s="255"/>
    </row>
    <row r="73" spans="1:16" ht="30" customHeight="1">
      <c r="A73" s="369"/>
      <c r="B73" s="112"/>
      <c r="C73" s="112"/>
      <c r="D73" s="396"/>
      <c r="E73" s="155"/>
      <c r="F73" s="155"/>
      <c r="G73" s="155"/>
      <c r="H73" s="155"/>
      <c r="I73" s="12"/>
      <c r="J73" s="12"/>
      <c r="K73" s="253"/>
    </row>
    <row r="74" spans="1:16" ht="30" customHeight="1">
      <c r="A74" s="370"/>
      <c r="B74" s="141"/>
      <c r="C74" s="141"/>
      <c r="D74" s="397"/>
      <c r="E74" s="18"/>
      <c r="F74" s="18"/>
      <c r="G74" s="18"/>
      <c r="H74" s="18"/>
      <c r="I74" s="19"/>
      <c r="J74" s="19"/>
      <c r="K74" s="248"/>
    </row>
    <row r="75" spans="1:16" ht="30" customHeight="1">
      <c r="A75" s="370"/>
      <c r="B75" s="156"/>
      <c r="C75" s="156"/>
      <c r="D75" s="397"/>
      <c r="E75" s="18"/>
      <c r="F75" s="18"/>
      <c r="G75" s="18"/>
      <c r="H75" s="18"/>
      <c r="I75" s="157"/>
      <c r="J75" s="157"/>
      <c r="K75" s="256"/>
    </row>
    <row r="76" spans="1:16" ht="30" customHeight="1">
      <c r="A76" s="370"/>
      <c r="B76" s="156"/>
      <c r="C76" s="156"/>
      <c r="D76" s="397"/>
      <c r="E76" s="18"/>
      <c r="F76" s="18"/>
      <c r="G76" s="18"/>
      <c r="H76" s="18"/>
      <c r="I76" s="157"/>
      <c r="J76" s="157"/>
      <c r="K76" s="256"/>
    </row>
    <row r="77" spans="1:16" ht="30" customHeight="1">
      <c r="A77" s="370"/>
      <c r="B77" s="156"/>
      <c r="C77" s="156"/>
      <c r="D77" s="385"/>
      <c r="E77" s="158"/>
      <c r="F77" s="158"/>
      <c r="G77" s="158"/>
      <c r="H77" s="158"/>
      <c r="I77" s="157"/>
      <c r="J77" s="157"/>
      <c r="K77" s="256"/>
    </row>
    <row r="78" spans="1:16" ht="30" customHeight="1">
      <c r="A78" s="370"/>
      <c r="B78" s="156"/>
      <c r="C78" s="156"/>
      <c r="D78" s="385"/>
      <c r="E78" s="158"/>
      <c r="F78" s="158"/>
      <c r="G78" s="158"/>
      <c r="H78" s="158"/>
      <c r="I78" s="157"/>
      <c r="J78" s="157"/>
      <c r="K78" s="256"/>
    </row>
    <row r="79" spans="1:16" ht="30" customHeight="1">
      <c r="A79" s="370"/>
      <c r="B79" s="156"/>
      <c r="C79" s="156"/>
      <c r="D79" s="385"/>
      <c r="E79" s="158"/>
      <c r="F79" s="158"/>
      <c r="G79" s="158"/>
      <c r="H79" s="158"/>
      <c r="I79" s="157"/>
      <c r="J79" s="157"/>
      <c r="K79" s="256"/>
      <c r="M79" s="19"/>
      <c r="N79" s="19"/>
      <c r="O79" s="19"/>
      <c r="P79" s="19"/>
    </row>
    <row r="80" spans="1:16" ht="30" customHeight="1">
      <c r="A80" s="373"/>
      <c r="B80" s="17"/>
      <c r="C80" s="17"/>
      <c r="D80" s="398"/>
      <c r="E80" s="159"/>
      <c r="F80" s="159"/>
      <c r="G80" s="159"/>
      <c r="H80" s="159"/>
      <c r="I80" s="157"/>
      <c r="J80" s="157"/>
      <c r="K80" s="256"/>
      <c r="M80" s="19"/>
      <c r="N80" s="19"/>
      <c r="O80" s="19"/>
      <c r="P80" s="19"/>
    </row>
    <row r="81" spans="1:17" ht="30" customHeight="1">
      <c r="A81" s="373"/>
      <c r="B81" s="17"/>
      <c r="C81" s="17"/>
      <c r="D81" s="386"/>
      <c r="E81" s="144"/>
      <c r="F81" s="144"/>
      <c r="G81" s="144"/>
      <c r="H81" s="144"/>
      <c r="I81" s="157"/>
      <c r="J81" s="157"/>
      <c r="K81" s="256"/>
      <c r="M81" s="19"/>
      <c r="N81" s="19"/>
      <c r="O81" s="19"/>
      <c r="P81" s="19"/>
    </row>
    <row r="82" spans="1:17" ht="30" customHeight="1">
      <c r="A82" s="370"/>
      <c r="B82" s="141"/>
      <c r="C82" s="141"/>
      <c r="D82" s="397"/>
      <c r="E82" s="18"/>
      <c r="F82" s="18"/>
      <c r="G82" s="18"/>
      <c r="H82" s="18"/>
      <c r="I82" s="19"/>
      <c r="J82" s="19"/>
      <c r="K82" s="248"/>
      <c r="M82" s="19"/>
      <c r="N82" s="19"/>
      <c r="O82" s="19"/>
      <c r="P82" s="19"/>
    </row>
    <row r="83" spans="1:17" ht="30" customHeight="1">
      <c r="A83" s="370"/>
      <c r="B83" s="141"/>
      <c r="C83" s="141"/>
      <c r="D83" s="397"/>
      <c r="E83" s="18"/>
      <c r="F83" s="18"/>
      <c r="G83" s="18"/>
      <c r="H83" s="18"/>
      <c r="I83" s="19"/>
      <c r="J83" s="19"/>
      <c r="K83" s="248"/>
    </row>
    <row r="84" spans="1:17" ht="30" customHeight="1">
      <c r="A84" s="366"/>
      <c r="B84" s="19"/>
      <c r="C84" s="19"/>
      <c r="D84" s="397"/>
      <c r="E84" s="18"/>
      <c r="F84" s="18"/>
      <c r="G84" s="18"/>
      <c r="H84" s="18"/>
      <c r="I84" s="19"/>
      <c r="J84" s="19"/>
      <c r="K84" s="248"/>
    </row>
    <row r="85" spans="1:17" ht="30" customHeight="1">
      <c r="A85" s="370"/>
      <c r="B85" s="141"/>
      <c r="C85" s="141"/>
      <c r="D85" s="398"/>
      <c r="E85" s="160"/>
      <c r="F85" s="160"/>
      <c r="G85" s="160"/>
      <c r="H85" s="160"/>
      <c r="I85" s="19"/>
      <c r="J85" s="19"/>
      <c r="K85" s="248"/>
    </row>
    <row r="86" spans="1:17" ht="30" customHeight="1">
      <c r="A86" s="370"/>
      <c r="B86" s="141"/>
      <c r="C86" s="141"/>
      <c r="D86" s="398"/>
      <c r="E86" s="160"/>
      <c r="F86" s="160"/>
      <c r="G86" s="160"/>
      <c r="H86" s="160"/>
      <c r="I86" s="19"/>
      <c r="J86" s="19"/>
      <c r="K86" s="248"/>
    </row>
    <row r="87" spans="1:17" ht="30" customHeight="1">
      <c r="A87" s="370"/>
      <c r="B87" s="141"/>
      <c r="C87" s="141"/>
      <c r="D87" s="385"/>
      <c r="E87" s="143"/>
      <c r="F87" s="143"/>
      <c r="G87" s="143"/>
      <c r="H87" s="143"/>
      <c r="I87" s="19"/>
      <c r="J87" s="19"/>
      <c r="K87" s="248"/>
    </row>
    <row r="88" spans="1:17" ht="30" customHeight="1">
      <c r="A88" s="371"/>
      <c r="B88" s="146"/>
      <c r="C88" s="146"/>
      <c r="D88" s="385"/>
      <c r="E88" s="143"/>
      <c r="F88" s="143"/>
      <c r="G88" s="143"/>
      <c r="H88" s="143"/>
      <c r="I88" s="147"/>
      <c r="J88" s="147"/>
      <c r="K88" s="254"/>
    </row>
    <row r="89" spans="1:17" ht="30" customHeight="1">
      <c r="A89" s="372"/>
      <c r="B89" s="148"/>
      <c r="C89" s="148"/>
      <c r="D89" s="383"/>
      <c r="E89" s="111"/>
      <c r="F89" s="111"/>
      <c r="G89" s="111"/>
      <c r="H89" s="111"/>
      <c r="I89" s="147"/>
      <c r="J89" s="147"/>
      <c r="K89" s="254"/>
    </row>
    <row r="90" spans="1:17" ht="30" customHeight="1">
      <c r="A90" s="372"/>
      <c r="B90" s="148"/>
      <c r="C90" s="148"/>
      <c r="D90" s="383"/>
      <c r="E90" s="111"/>
      <c r="F90" s="111"/>
      <c r="G90" s="111"/>
      <c r="H90" s="111"/>
      <c r="I90" s="147"/>
      <c r="J90" s="147"/>
      <c r="K90" s="254"/>
    </row>
    <row r="91" spans="1:17" ht="30" customHeight="1">
      <c r="A91" s="372"/>
      <c r="B91" s="148"/>
      <c r="C91" s="148"/>
      <c r="D91" s="383"/>
      <c r="E91" s="111"/>
      <c r="F91" s="111"/>
      <c r="G91" s="111"/>
      <c r="H91" s="111"/>
      <c r="I91" s="147"/>
      <c r="J91" s="147"/>
      <c r="K91" s="254"/>
      <c r="M91" s="19"/>
      <c r="N91" s="19"/>
      <c r="O91" s="19"/>
      <c r="P91" s="19"/>
      <c r="Q91" s="19"/>
    </row>
    <row r="92" spans="1:17" ht="30" customHeight="1">
      <c r="A92" s="371"/>
      <c r="B92" s="146"/>
      <c r="C92" s="146"/>
      <c r="D92" s="385"/>
      <c r="E92" s="143"/>
      <c r="F92" s="143"/>
      <c r="G92" s="143"/>
      <c r="H92" s="143"/>
      <c r="I92" s="147"/>
      <c r="J92" s="147"/>
      <c r="K92" s="254"/>
      <c r="M92" s="19"/>
      <c r="N92" s="19"/>
      <c r="O92" s="19"/>
      <c r="P92" s="19"/>
      <c r="Q92" s="19"/>
    </row>
    <row r="93" spans="1:17" ht="30" customHeight="1">
      <c r="A93" s="372"/>
      <c r="B93" s="148"/>
      <c r="C93" s="148"/>
      <c r="D93" s="398"/>
      <c r="E93" s="160"/>
      <c r="F93" s="160"/>
      <c r="G93" s="160"/>
      <c r="H93" s="160"/>
      <c r="I93" s="147"/>
      <c r="J93" s="147"/>
      <c r="K93" s="254"/>
      <c r="M93" s="19"/>
      <c r="N93" s="19"/>
      <c r="O93" s="19"/>
      <c r="P93" s="19"/>
      <c r="Q93" s="19"/>
    </row>
    <row r="94" spans="1:17" ht="30" customHeight="1">
      <c r="A94" s="373"/>
      <c r="B94" s="17"/>
      <c r="C94" s="17"/>
      <c r="D94" s="398"/>
      <c r="E94" s="160"/>
      <c r="F94" s="160"/>
      <c r="G94" s="160"/>
      <c r="H94" s="160"/>
      <c r="I94" s="19"/>
      <c r="J94" s="19"/>
      <c r="K94" s="248"/>
      <c r="M94" s="19"/>
      <c r="N94" s="19"/>
      <c r="O94" s="19"/>
      <c r="P94" s="19"/>
      <c r="Q94" s="19"/>
    </row>
    <row r="95" spans="1:17" ht="30" customHeight="1">
      <c r="A95" s="374"/>
      <c r="B95" s="20"/>
      <c r="C95" s="20"/>
      <c r="D95" s="385"/>
      <c r="E95" s="143"/>
      <c r="F95" s="143"/>
      <c r="G95" s="143"/>
      <c r="H95" s="143"/>
      <c r="I95" s="19"/>
      <c r="J95" s="19"/>
      <c r="K95" s="248"/>
      <c r="M95" s="19"/>
      <c r="N95" s="19"/>
      <c r="O95" s="19"/>
      <c r="P95" s="19"/>
      <c r="Q95" s="19"/>
    </row>
    <row r="96" spans="1:17" ht="30" customHeight="1">
      <c r="A96" s="375"/>
      <c r="B96" s="21"/>
      <c r="C96" s="21"/>
      <c r="D96" s="385"/>
      <c r="E96" s="143"/>
      <c r="F96" s="143"/>
      <c r="G96" s="143"/>
      <c r="H96" s="143"/>
      <c r="I96" s="19"/>
      <c r="J96" s="19"/>
      <c r="K96" s="248"/>
      <c r="M96" s="19"/>
      <c r="N96" s="19"/>
      <c r="O96" s="19"/>
      <c r="P96" s="19"/>
      <c r="Q96" s="19"/>
    </row>
    <row r="97" spans="1:17" ht="30" customHeight="1">
      <c r="A97" s="366"/>
      <c r="B97" s="19"/>
      <c r="C97" s="19"/>
      <c r="D97" s="383"/>
      <c r="E97" s="111"/>
      <c r="F97" s="111"/>
      <c r="G97" s="111"/>
      <c r="H97" s="111"/>
      <c r="I97" s="19"/>
      <c r="J97" s="19"/>
      <c r="K97" s="248"/>
      <c r="M97" s="19"/>
      <c r="N97" s="19"/>
      <c r="O97" s="19"/>
      <c r="P97" s="19"/>
      <c r="Q97" s="19"/>
    </row>
    <row r="98" spans="1:17" ht="30" customHeight="1">
      <c r="A98" s="366"/>
      <c r="B98" s="19"/>
      <c r="C98" s="19"/>
      <c r="D98" s="366"/>
      <c r="E98" s="19"/>
      <c r="F98" s="19"/>
      <c r="G98" s="19"/>
      <c r="H98" s="19"/>
      <c r="I98" s="19"/>
      <c r="J98" s="19"/>
      <c r="K98" s="248"/>
      <c r="M98" s="19"/>
      <c r="N98" s="19"/>
      <c r="O98" s="19"/>
      <c r="P98" s="19"/>
      <c r="Q98" s="19"/>
    </row>
    <row r="99" spans="1:17" ht="30" customHeight="1">
      <c r="A99" s="366"/>
      <c r="B99" s="19"/>
      <c r="C99" s="19"/>
      <c r="D99" s="390"/>
      <c r="E99" s="29"/>
      <c r="F99" s="29"/>
      <c r="G99" s="29"/>
      <c r="H99" s="29"/>
      <c r="I99" s="19"/>
      <c r="J99" s="19"/>
      <c r="K99" s="248"/>
      <c r="M99" s="19"/>
      <c r="N99" s="19"/>
      <c r="O99" s="19"/>
      <c r="P99" s="19"/>
      <c r="Q99" s="19"/>
    </row>
    <row r="100" spans="1:17" ht="30" customHeight="1">
      <c r="A100" s="366"/>
      <c r="B100" s="19"/>
      <c r="C100" s="19"/>
      <c r="D100" s="366"/>
      <c r="E100" s="19"/>
      <c r="F100" s="19"/>
      <c r="G100" s="19"/>
      <c r="H100" s="19"/>
      <c r="I100" s="19"/>
      <c r="J100" s="19"/>
      <c r="K100" s="248"/>
      <c r="M100" s="19"/>
      <c r="N100" s="19"/>
      <c r="O100" s="19"/>
      <c r="P100" s="19"/>
      <c r="Q100" s="19"/>
    </row>
    <row r="101" spans="1:17" ht="30" customHeight="1">
      <c r="A101" s="366"/>
      <c r="B101" s="19"/>
      <c r="C101" s="19"/>
      <c r="D101" s="366"/>
      <c r="E101" s="19"/>
      <c r="F101" s="19"/>
      <c r="G101" s="19"/>
      <c r="H101" s="19"/>
      <c r="I101" s="19"/>
      <c r="J101" s="19"/>
      <c r="K101" s="248"/>
      <c r="M101" s="19"/>
      <c r="N101" s="19"/>
      <c r="O101" s="19"/>
      <c r="P101" s="19"/>
      <c r="Q101" s="19"/>
    </row>
    <row r="102" spans="1:17" ht="30" customHeight="1">
      <c r="A102" s="366"/>
      <c r="B102" s="19"/>
      <c r="C102" s="19"/>
      <c r="D102" s="366"/>
      <c r="E102" s="19"/>
      <c r="F102" s="19"/>
      <c r="G102" s="19"/>
      <c r="H102" s="19"/>
      <c r="I102" s="19"/>
      <c r="J102" s="19"/>
      <c r="K102" s="248"/>
      <c r="M102" s="19"/>
      <c r="N102" s="19"/>
      <c r="O102" s="19"/>
      <c r="P102" s="19"/>
      <c r="Q102" s="19"/>
    </row>
    <row r="103" spans="1:17" ht="30" customHeight="1">
      <c r="A103" s="366"/>
      <c r="B103" s="19"/>
      <c r="C103" s="19"/>
      <c r="D103" s="399"/>
      <c r="E103" s="25"/>
      <c r="F103" s="25"/>
      <c r="G103" s="25"/>
      <c r="H103" s="25"/>
      <c r="I103" s="19"/>
      <c r="J103" s="19"/>
      <c r="K103" s="248"/>
      <c r="M103" s="913"/>
      <c r="N103" s="913"/>
      <c r="O103" s="913"/>
      <c r="P103" s="913"/>
      <c r="Q103" s="913"/>
    </row>
    <row r="104" spans="1:17" ht="30" customHeight="1">
      <c r="A104" s="366"/>
      <c r="B104" s="19"/>
      <c r="C104" s="19"/>
      <c r="D104" s="366"/>
      <c r="E104" s="19"/>
      <c r="F104" s="19"/>
      <c r="G104" s="19"/>
      <c r="H104" s="19"/>
      <c r="I104" s="19"/>
      <c r="J104" s="19"/>
      <c r="K104" s="248"/>
    </row>
    <row r="105" spans="1:17" ht="30" customHeight="1">
      <c r="A105" s="366"/>
      <c r="B105" s="19"/>
      <c r="C105" s="19"/>
      <c r="D105" s="390"/>
      <c r="E105" s="161"/>
      <c r="F105" s="161"/>
      <c r="G105" s="161"/>
      <c r="H105" s="161"/>
      <c r="I105" s="19"/>
      <c r="J105" s="19"/>
      <c r="K105" s="248"/>
    </row>
    <row r="106" spans="1:17" ht="30" customHeight="1">
      <c r="A106" s="373"/>
      <c r="B106" s="27"/>
      <c r="C106" s="27"/>
      <c r="D106" s="391"/>
      <c r="E106" s="26"/>
      <c r="F106" s="26"/>
      <c r="G106" s="26"/>
      <c r="H106" s="26"/>
      <c r="I106" s="27"/>
      <c r="J106" s="27"/>
      <c r="K106" s="255"/>
    </row>
    <row r="107" spans="1:17" ht="30" customHeight="1">
      <c r="A107" s="366"/>
      <c r="B107" s="19"/>
      <c r="C107" s="19"/>
      <c r="D107" s="366"/>
      <c r="E107" s="19"/>
      <c r="F107" s="19"/>
      <c r="G107" s="19"/>
      <c r="H107" s="19"/>
      <c r="I107" s="19"/>
      <c r="J107" s="19"/>
      <c r="K107" s="248"/>
    </row>
    <row r="108" spans="1:17" ht="30" customHeight="1">
      <c r="A108" s="366"/>
      <c r="B108" s="19"/>
      <c r="C108" s="19"/>
      <c r="D108" s="366"/>
      <c r="E108" s="28"/>
      <c r="F108" s="28"/>
      <c r="G108" s="28"/>
      <c r="H108" s="28"/>
      <c r="I108" s="19"/>
      <c r="J108" s="19"/>
      <c r="K108" s="248"/>
    </row>
    <row r="109" spans="1:17" ht="30" customHeight="1">
      <c r="A109" s="366"/>
      <c r="B109" s="19"/>
      <c r="C109" s="19"/>
      <c r="D109" s="366"/>
      <c r="E109" s="28"/>
      <c r="F109" s="28"/>
      <c r="G109" s="28"/>
      <c r="H109" s="28"/>
      <c r="I109" s="19"/>
      <c r="J109" s="19"/>
      <c r="K109" s="248"/>
    </row>
    <row r="110" spans="1:17" ht="30" customHeight="1">
      <c r="A110" s="366"/>
      <c r="B110" s="19"/>
      <c r="C110" s="19"/>
      <c r="D110" s="366"/>
      <c r="E110" s="28"/>
      <c r="F110" s="28"/>
      <c r="G110" s="28"/>
      <c r="H110" s="28"/>
      <c r="I110" s="19"/>
      <c r="J110" s="19"/>
      <c r="K110" s="248"/>
    </row>
    <row r="111" spans="1:17" ht="30" customHeight="1">
      <c r="A111" s="366"/>
      <c r="B111" s="19"/>
      <c r="C111" s="19"/>
      <c r="D111" s="366"/>
      <c r="E111" s="28"/>
      <c r="F111" s="28"/>
      <c r="G111" s="28"/>
      <c r="H111" s="28"/>
      <c r="I111" s="19"/>
      <c r="J111" s="19"/>
      <c r="K111" s="248"/>
    </row>
    <row r="112" spans="1:17" ht="30" customHeight="1">
      <c r="A112" s="366"/>
      <c r="B112" s="157"/>
      <c r="C112" s="157"/>
      <c r="D112" s="366"/>
      <c r="E112" s="19"/>
      <c r="F112" s="19"/>
      <c r="G112" s="19"/>
      <c r="H112" s="19"/>
      <c r="I112" s="19"/>
      <c r="J112" s="19"/>
      <c r="K112" s="248"/>
    </row>
    <row r="113" spans="1:11" ht="30" customHeight="1">
      <c r="A113" s="366"/>
      <c r="B113" s="19"/>
      <c r="C113" s="19"/>
      <c r="D113" s="366"/>
      <c r="E113" s="19"/>
      <c r="F113" s="19"/>
      <c r="G113" s="19"/>
      <c r="H113" s="19"/>
      <c r="I113" s="19"/>
      <c r="J113" s="19"/>
      <c r="K113" s="248"/>
    </row>
    <row r="114" spans="1:11" ht="30" customHeight="1">
      <c r="A114" s="368"/>
      <c r="B114" s="24"/>
      <c r="C114" s="24"/>
      <c r="D114" s="366"/>
      <c r="E114" s="19"/>
      <c r="F114" s="19"/>
      <c r="G114" s="19"/>
      <c r="H114" s="19"/>
      <c r="I114" s="19"/>
      <c r="J114" s="19"/>
      <c r="K114" s="248"/>
    </row>
    <row r="115" spans="1:11" ht="30" customHeight="1">
      <c r="A115" s="366"/>
      <c r="B115" s="19"/>
      <c r="C115" s="19"/>
      <c r="D115" s="366"/>
      <c r="E115" s="19"/>
      <c r="F115" s="19"/>
      <c r="G115" s="19"/>
      <c r="H115" s="19"/>
      <c r="I115" s="19"/>
      <c r="J115" s="19"/>
      <c r="K115" s="248"/>
    </row>
    <row r="116" spans="1:11" ht="30" customHeight="1">
      <c r="A116" s="366"/>
      <c r="B116" s="19"/>
      <c r="C116" s="19"/>
      <c r="D116" s="399"/>
      <c r="E116" s="25"/>
      <c r="F116" s="25"/>
      <c r="G116" s="25"/>
      <c r="H116" s="25"/>
      <c r="I116" s="19"/>
      <c r="J116" s="19"/>
      <c r="K116" s="248"/>
    </row>
    <row r="117" spans="1:11" ht="30" customHeight="1">
      <c r="A117" s="366"/>
      <c r="B117" s="19"/>
      <c r="C117" s="19"/>
      <c r="D117" s="366"/>
      <c r="E117" s="19"/>
      <c r="F117" s="19"/>
      <c r="G117" s="19"/>
      <c r="H117" s="19"/>
      <c r="I117" s="19"/>
      <c r="J117" s="19"/>
      <c r="K117" s="248"/>
    </row>
    <row r="118" spans="1:11" ht="30" customHeight="1">
      <c r="A118" s="366"/>
      <c r="B118" s="19"/>
      <c r="C118" s="19"/>
      <c r="D118" s="391"/>
      <c r="E118" s="26"/>
      <c r="F118" s="26"/>
      <c r="G118" s="26"/>
      <c r="H118" s="26"/>
      <c r="I118" s="19"/>
      <c r="J118" s="19"/>
      <c r="K118" s="248"/>
    </row>
    <row r="119" spans="1:11" ht="30" customHeight="1">
      <c r="A119" s="373"/>
      <c r="B119" s="27"/>
      <c r="C119" s="27"/>
      <c r="D119" s="391"/>
      <c r="E119" s="26"/>
      <c r="F119" s="26"/>
      <c r="G119" s="26"/>
      <c r="H119" s="26"/>
      <c r="I119" s="27"/>
      <c r="J119" s="27"/>
      <c r="K119" s="255"/>
    </row>
    <row r="120" spans="1:11" ht="30" customHeight="1">
      <c r="A120" s="366"/>
      <c r="B120" s="19"/>
      <c r="C120" s="19"/>
      <c r="D120" s="366"/>
      <c r="E120" s="19"/>
      <c r="F120" s="19"/>
      <c r="G120" s="19"/>
      <c r="H120" s="19"/>
      <c r="I120" s="19"/>
      <c r="J120" s="19"/>
      <c r="K120" s="248"/>
    </row>
    <row r="121" spans="1:11" ht="30" customHeight="1">
      <c r="A121" s="366"/>
      <c r="B121" s="19"/>
      <c r="C121" s="19"/>
      <c r="D121" s="366"/>
      <c r="E121" s="28"/>
      <c r="F121" s="28"/>
      <c r="G121" s="28"/>
      <c r="H121" s="28"/>
      <c r="I121" s="19"/>
      <c r="J121" s="19"/>
      <c r="K121" s="248"/>
    </row>
    <row r="122" spans="1:11" ht="30" customHeight="1">
      <c r="A122" s="366"/>
      <c r="B122" s="19"/>
      <c r="C122" s="19"/>
      <c r="D122" s="366"/>
      <c r="E122" s="28"/>
      <c r="F122" s="28"/>
      <c r="G122" s="28"/>
      <c r="H122" s="28"/>
      <c r="I122" s="19"/>
      <c r="J122" s="19"/>
      <c r="K122" s="248"/>
    </row>
    <row r="123" spans="1:11" ht="30" customHeight="1">
      <c r="A123" s="366"/>
      <c r="B123" s="19"/>
      <c r="C123" s="19"/>
      <c r="D123" s="366"/>
      <c r="E123" s="28"/>
      <c r="F123" s="28"/>
      <c r="G123" s="28"/>
      <c r="H123" s="28"/>
      <c r="I123" s="19"/>
      <c r="J123" s="19"/>
      <c r="K123" s="248"/>
    </row>
    <row r="124" spans="1:11" ht="30" customHeight="1">
      <c r="A124" s="366"/>
      <c r="B124" s="19"/>
      <c r="C124" s="19"/>
      <c r="D124" s="366"/>
      <c r="E124" s="28"/>
      <c r="F124" s="28"/>
      <c r="G124" s="28"/>
      <c r="H124" s="28"/>
      <c r="I124" s="19"/>
      <c r="J124" s="19"/>
      <c r="K124" s="248"/>
    </row>
    <row r="125" spans="1:11" ht="30" customHeight="1">
      <c r="A125" s="366"/>
      <c r="B125" s="19"/>
      <c r="C125" s="19"/>
      <c r="D125" s="366"/>
      <c r="E125" s="19"/>
      <c r="F125" s="19"/>
      <c r="G125" s="19"/>
      <c r="H125" s="19"/>
      <c r="I125" s="19"/>
      <c r="J125" s="19"/>
      <c r="K125" s="248"/>
    </row>
    <row r="126" spans="1:11" ht="30" customHeight="1">
      <c r="A126" s="368"/>
      <c r="B126" s="24"/>
      <c r="C126" s="24"/>
      <c r="D126" s="366"/>
      <c r="E126" s="19"/>
      <c r="F126" s="19"/>
      <c r="G126" s="19"/>
      <c r="H126" s="19"/>
      <c r="I126" s="19"/>
      <c r="J126" s="19"/>
      <c r="K126" s="248"/>
    </row>
    <row r="127" spans="1:11" ht="30" customHeight="1">
      <c r="A127" s="366"/>
      <c r="B127" s="19"/>
      <c r="C127" s="19"/>
      <c r="D127" s="366"/>
      <c r="E127" s="19"/>
      <c r="F127" s="19"/>
      <c r="G127" s="19"/>
      <c r="H127" s="19"/>
      <c r="I127" s="19"/>
      <c r="J127" s="19"/>
      <c r="K127" s="248"/>
    </row>
    <row r="128" spans="1:11" ht="30" customHeight="1">
      <c r="A128" s="366"/>
      <c r="B128" s="28"/>
      <c r="C128" s="28"/>
      <c r="D128" s="366"/>
      <c r="E128" s="28"/>
      <c r="F128" s="28"/>
      <c r="G128" s="28"/>
      <c r="H128" s="28"/>
      <c r="I128" s="28"/>
      <c r="J128" s="28"/>
      <c r="K128" s="248"/>
    </row>
    <row r="129" spans="1:11" ht="30" customHeight="1">
      <c r="A129" s="366"/>
      <c r="B129" s="28"/>
      <c r="C129" s="28"/>
      <c r="D129" s="366"/>
      <c r="E129" s="28"/>
      <c r="F129" s="28"/>
      <c r="G129" s="28"/>
      <c r="H129" s="28"/>
      <c r="I129" s="28"/>
      <c r="J129" s="28"/>
      <c r="K129" s="248"/>
    </row>
    <row r="130" spans="1:11" ht="30" customHeight="1">
      <c r="A130" s="366"/>
      <c r="B130" s="28"/>
      <c r="C130" s="28"/>
      <c r="D130" s="366"/>
      <c r="E130" s="28"/>
      <c r="F130" s="28"/>
      <c r="G130" s="28"/>
      <c r="H130" s="28"/>
      <c r="I130" s="28"/>
      <c r="J130" s="28"/>
      <c r="K130" s="248"/>
    </row>
    <row r="131" spans="1:11" ht="30" customHeight="1">
      <c r="A131" s="366"/>
      <c r="B131" s="28"/>
      <c r="C131" s="28"/>
      <c r="D131" s="366"/>
      <c r="E131" s="28"/>
      <c r="F131" s="28"/>
      <c r="G131" s="28"/>
      <c r="H131" s="28"/>
      <c r="I131" s="28"/>
      <c r="J131" s="28"/>
      <c r="K131" s="248"/>
    </row>
    <row r="132" spans="1:11" ht="30" customHeight="1">
      <c r="A132" s="366"/>
      <c r="B132" s="28"/>
      <c r="C132" s="28"/>
      <c r="D132" s="366"/>
      <c r="E132" s="28"/>
      <c r="F132" s="28"/>
      <c r="G132" s="28"/>
      <c r="H132" s="28"/>
      <c r="I132" s="28"/>
      <c r="J132" s="28"/>
      <c r="K132" s="248"/>
    </row>
    <row r="133" spans="1:11" ht="30" customHeight="1">
      <c r="A133" s="366"/>
      <c r="B133" s="28"/>
      <c r="C133" s="28"/>
      <c r="D133" s="366"/>
      <c r="E133" s="28"/>
      <c r="F133" s="28"/>
      <c r="G133" s="28"/>
      <c r="H133" s="28"/>
      <c r="I133" s="28"/>
      <c r="J133" s="28"/>
      <c r="K133" s="248"/>
    </row>
    <row r="134" spans="1:11" ht="30" customHeight="1">
      <c r="A134" s="366"/>
      <c r="B134" s="19"/>
      <c r="C134" s="19"/>
      <c r="D134" s="366"/>
      <c r="E134" s="19"/>
      <c r="F134" s="19"/>
      <c r="G134" s="19"/>
      <c r="H134" s="19"/>
      <c r="I134" s="19"/>
      <c r="J134" s="19"/>
      <c r="K134" s="248"/>
    </row>
    <row r="135" spans="1:11" ht="30" customHeight="1">
      <c r="A135" s="366"/>
      <c r="B135" s="19"/>
      <c r="C135" s="19"/>
      <c r="D135" s="390"/>
      <c r="E135" s="29"/>
      <c r="F135" s="29"/>
      <c r="G135" s="29"/>
      <c r="H135" s="29"/>
      <c r="I135" s="19"/>
      <c r="J135" s="19"/>
      <c r="K135" s="248"/>
    </row>
    <row r="136" spans="1:11" ht="30" customHeight="1">
      <c r="A136" s="366"/>
      <c r="B136" s="19"/>
      <c r="C136" s="19"/>
      <c r="D136" s="366"/>
      <c r="E136" s="19"/>
      <c r="F136" s="19"/>
      <c r="G136" s="19"/>
      <c r="H136" s="19"/>
      <c r="I136" s="19"/>
      <c r="J136" s="19"/>
      <c r="K136" s="248"/>
    </row>
    <row r="137" spans="1:11" ht="30" customHeight="1">
      <c r="A137" s="366"/>
      <c r="B137" s="19"/>
      <c r="C137" s="19"/>
      <c r="D137" s="366"/>
      <c r="E137" s="19"/>
      <c r="F137" s="19"/>
      <c r="G137" s="19"/>
      <c r="H137" s="19"/>
      <c r="I137" s="19"/>
      <c r="J137" s="19"/>
      <c r="K137" s="248"/>
    </row>
    <row r="138" spans="1:11" ht="30" customHeight="1">
      <c r="A138" s="366"/>
      <c r="B138" s="19"/>
      <c r="C138" s="19"/>
      <c r="D138" s="366"/>
      <c r="E138" s="19"/>
      <c r="F138" s="19"/>
      <c r="G138" s="19"/>
      <c r="H138" s="19"/>
      <c r="I138" s="19"/>
      <c r="J138" s="19"/>
      <c r="K138" s="248"/>
    </row>
    <row r="139" spans="1:11" ht="30" customHeight="1">
      <c r="A139" s="366"/>
      <c r="B139" s="19"/>
      <c r="C139" s="19"/>
      <c r="D139" s="366"/>
      <c r="E139" s="19"/>
      <c r="F139" s="19"/>
      <c r="G139" s="19"/>
      <c r="H139" s="19"/>
      <c r="I139" s="19"/>
      <c r="J139" s="19"/>
      <c r="K139" s="248"/>
    </row>
    <row r="140" spans="1:11" ht="30" customHeight="1">
      <c r="A140" s="366"/>
      <c r="B140" s="19"/>
      <c r="C140" s="19"/>
      <c r="D140" s="366"/>
      <c r="E140" s="19"/>
      <c r="F140" s="19"/>
      <c r="G140" s="19"/>
      <c r="H140" s="19"/>
      <c r="I140" s="19"/>
      <c r="J140" s="19"/>
      <c r="K140" s="248"/>
    </row>
    <row r="141" spans="1:11" ht="30" customHeight="1">
      <c r="A141" s="366"/>
      <c r="B141" s="19"/>
      <c r="C141" s="19"/>
      <c r="D141" s="366"/>
      <c r="E141" s="19"/>
      <c r="F141" s="19"/>
      <c r="G141" s="19"/>
      <c r="H141" s="19"/>
      <c r="I141" s="19"/>
      <c r="J141" s="19"/>
      <c r="K141" s="248"/>
    </row>
    <row r="142" spans="1:11" ht="30" customHeight="1">
      <c r="A142" s="366"/>
      <c r="B142" s="19"/>
      <c r="C142" s="19"/>
      <c r="D142" s="366"/>
      <c r="E142" s="19"/>
      <c r="F142" s="19"/>
      <c r="G142" s="19"/>
      <c r="H142" s="19"/>
      <c r="I142" s="19"/>
      <c r="J142" s="19"/>
      <c r="K142" s="248"/>
    </row>
    <row r="143" spans="1:11" ht="30" customHeight="1">
      <c r="A143" s="366"/>
      <c r="B143" s="19"/>
      <c r="C143" s="19"/>
      <c r="D143" s="366"/>
      <c r="E143" s="19"/>
      <c r="F143" s="19"/>
      <c r="G143" s="19"/>
      <c r="H143" s="19"/>
      <c r="I143" s="19"/>
      <c r="J143" s="19"/>
      <c r="K143" s="248"/>
    </row>
    <row r="144" spans="1:11" ht="30" customHeight="1">
      <c r="A144" s="366"/>
      <c r="B144" s="19"/>
      <c r="C144" s="19"/>
      <c r="D144" s="366"/>
      <c r="E144" s="19"/>
      <c r="F144" s="19"/>
      <c r="G144" s="19"/>
      <c r="H144" s="19"/>
      <c r="I144" s="19"/>
      <c r="J144" s="19"/>
      <c r="K144" s="248"/>
    </row>
    <row r="145" spans="1:11" ht="30" customHeight="1">
      <c r="A145" s="366"/>
      <c r="B145" s="19"/>
      <c r="C145" s="19"/>
      <c r="D145" s="366"/>
      <c r="E145" s="19"/>
      <c r="F145" s="19"/>
      <c r="G145" s="19"/>
      <c r="H145" s="19"/>
      <c r="I145" s="19"/>
      <c r="J145" s="19"/>
      <c r="K145" s="248"/>
    </row>
    <row r="146" spans="1:11" ht="30" customHeight="1">
      <c r="A146" s="366"/>
      <c r="B146" s="19"/>
      <c r="C146" s="19"/>
      <c r="D146" s="366"/>
      <c r="E146" s="19"/>
      <c r="F146" s="19"/>
      <c r="G146" s="19"/>
      <c r="H146" s="19"/>
      <c r="I146" s="19"/>
      <c r="J146" s="19"/>
      <c r="K146" s="248"/>
    </row>
    <row r="147" spans="1:11" ht="30" customHeight="1">
      <c r="A147" s="366"/>
      <c r="B147" s="19"/>
      <c r="C147" s="19"/>
      <c r="D147" s="366"/>
      <c r="E147" s="19"/>
      <c r="F147" s="19"/>
      <c r="G147" s="19"/>
      <c r="H147" s="19"/>
      <c r="I147" s="19"/>
      <c r="J147" s="19"/>
      <c r="K147" s="248"/>
    </row>
    <row r="148" spans="1:11" ht="30" customHeight="1">
      <c r="A148" s="366"/>
      <c r="B148" s="19"/>
      <c r="C148" s="19"/>
      <c r="D148" s="366"/>
      <c r="E148" s="19"/>
      <c r="F148" s="19"/>
      <c r="G148" s="19"/>
      <c r="H148" s="19"/>
      <c r="I148" s="19"/>
      <c r="J148" s="19"/>
      <c r="K148" s="248"/>
    </row>
    <row r="149" spans="1:11" ht="30" customHeight="1">
      <c r="A149" s="366"/>
      <c r="B149" s="19"/>
      <c r="C149" s="19"/>
      <c r="D149" s="366"/>
      <c r="E149" s="19"/>
      <c r="F149" s="19"/>
      <c r="G149" s="19"/>
      <c r="H149" s="19"/>
      <c r="I149" s="19"/>
      <c r="J149" s="19"/>
      <c r="K149" s="248"/>
    </row>
    <row r="150" spans="1:11" ht="30" customHeight="1">
      <c r="A150" s="366"/>
      <c r="B150" s="19"/>
      <c r="C150" s="19"/>
      <c r="D150" s="366"/>
      <c r="E150" s="19"/>
      <c r="F150" s="19"/>
      <c r="G150" s="19"/>
      <c r="H150" s="19"/>
      <c r="I150" s="19"/>
      <c r="J150" s="19"/>
      <c r="K150" s="248"/>
    </row>
    <row r="151" spans="1:11" ht="30" customHeight="1">
      <c r="A151" s="366"/>
      <c r="B151" s="19"/>
      <c r="C151" s="19"/>
      <c r="D151" s="366"/>
      <c r="E151" s="19"/>
      <c r="F151" s="19"/>
      <c r="G151" s="19"/>
      <c r="H151" s="19"/>
      <c r="I151" s="19"/>
      <c r="J151" s="19"/>
      <c r="K151" s="248"/>
    </row>
    <row r="152" spans="1:11" ht="30" customHeight="1">
      <c r="A152" s="366"/>
      <c r="B152" s="19"/>
      <c r="C152" s="19"/>
      <c r="D152" s="366"/>
      <c r="E152" s="19"/>
      <c r="F152" s="19"/>
      <c r="G152" s="19"/>
      <c r="H152" s="19"/>
      <c r="I152" s="19"/>
      <c r="J152" s="19"/>
      <c r="K152" s="248"/>
    </row>
    <row r="153" spans="1:11" ht="30" customHeight="1">
      <c r="A153" s="366"/>
      <c r="B153" s="19"/>
      <c r="C153" s="19"/>
      <c r="D153" s="366"/>
      <c r="E153" s="19"/>
      <c r="F153" s="19"/>
      <c r="G153" s="19"/>
      <c r="H153" s="19"/>
      <c r="I153" s="19"/>
      <c r="J153" s="19"/>
      <c r="K153" s="248"/>
    </row>
    <row r="154" spans="1:11" ht="30" customHeight="1">
      <c r="A154" s="366"/>
      <c r="B154" s="19"/>
      <c r="C154" s="19"/>
      <c r="D154" s="366"/>
      <c r="E154" s="19"/>
      <c r="F154" s="19"/>
      <c r="G154" s="19"/>
      <c r="H154" s="19"/>
      <c r="I154" s="19"/>
      <c r="J154" s="19"/>
      <c r="K154" s="248"/>
    </row>
    <row r="155" spans="1:11" ht="30" customHeight="1">
      <c r="A155" s="366"/>
      <c r="B155" s="19"/>
      <c r="C155" s="19"/>
      <c r="D155" s="366"/>
      <c r="E155" s="19"/>
      <c r="F155" s="19"/>
      <c r="G155" s="19"/>
      <c r="H155" s="19"/>
      <c r="I155" s="19"/>
      <c r="J155" s="19"/>
      <c r="K155" s="248"/>
    </row>
    <row r="156" spans="1:11" ht="30" customHeight="1">
      <c r="A156" s="366"/>
      <c r="B156" s="19"/>
      <c r="C156" s="19"/>
      <c r="D156" s="366"/>
      <c r="E156" s="19"/>
      <c r="F156" s="19"/>
      <c r="G156" s="19"/>
      <c r="H156" s="19"/>
      <c r="I156" s="19"/>
      <c r="J156" s="19"/>
      <c r="K156" s="248"/>
    </row>
    <row r="157" spans="1:11" ht="30" customHeight="1">
      <c r="A157" s="366"/>
      <c r="B157" s="19"/>
      <c r="C157" s="19"/>
      <c r="D157" s="366"/>
      <c r="E157" s="19"/>
      <c r="F157" s="19"/>
      <c r="G157" s="19"/>
      <c r="H157" s="19"/>
      <c r="I157" s="19"/>
      <c r="J157" s="19"/>
      <c r="K157" s="248"/>
    </row>
    <row r="158" spans="1:11" ht="30" customHeight="1">
      <c r="A158" s="366"/>
      <c r="B158" s="19"/>
      <c r="C158" s="19"/>
      <c r="D158" s="366"/>
      <c r="E158" s="19"/>
      <c r="F158" s="19"/>
      <c r="G158" s="19"/>
      <c r="H158" s="19"/>
      <c r="I158" s="19"/>
      <c r="J158" s="19"/>
      <c r="K158" s="248"/>
    </row>
    <row r="159" spans="1:11" ht="30" customHeight="1">
      <c r="A159" s="366"/>
      <c r="B159" s="19"/>
      <c r="C159" s="19"/>
      <c r="D159" s="366"/>
      <c r="E159" s="19"/>
      <c r="F159" s="19"/>
      <c r="G159" s="19"/>
      <c r="H159" s="19"/>
      <c r="I159" s="19"/>
      <c r="J159" s="19"/>
      <c r="K159" s="248"/>
    </row>
    <row r="160" spans="1:11" ht="30" customHeight="1">
      <c r="A160" s="366"/>
      <c r="B160" s="19"/>
      <c r="C160" s="19"/>
      <c r="D160" s="366"/>
      <c r="E160" s="19"/>
      <c r="F160" s="19"/>
      <c r="G160" s="19"/>
      <c r="H160" s="19"/>
      <c r="I160" s="19"/>
      <c r="J160" s="19"/>
      <c r="K160" s="248"/>
    </row>
    <row r="161" spans="1:11" ht="30" customHeight="1">
      <c r="A161" s="366"/>
      <c r="B161" s="19"/>
      <c r="C161" s="19"/>
      <c r="D161" s="366"/>
      <c r="E161" s="19"/>
      <c r="F161" s="19"/>
      <c r="G161" s="19"/>
      <c r="H161" s="19"/>
      <c r="I161" s="19"/>
      <c r="J161" s="19"/>
      <c r="K161" s="248"/>
    </row>
    <row r="162" spans="1:11" ht="30" customHeight="1">
      <c r="A162" s="366"/>
      <c r="B162" s="19"/>
      <c r="C162" s="19"/>
      <c r="D162" s="366"/>
      <c r="E162" s="19"/>
      <c r="F162" s="19"/>
      <c r="G162" s="19"/>
      <c r="H162" s="19"/>
      <c r="I162" s="19"/>
      <c r="J162" s="19"/>
      <c r="K162" s="248"/>
    </row>
    <row r="163" spans="1:11" ht="30" customHeight="1">
      <c r="A163" s="366"/>
      <c r="B163" s="19"/>
      <c r="C163" s="19"/>
      <c r="D163" s="366"/>
      <c r="E163" s="19"/>
      <c r="F163" s="19"/>
      <c r="G163" s="19"/>
      <c r="H163" s="19"/>
      <c r="I163" s="19"/>
      <c r="J163" s="19"/>
      <c r="K163" s="248"/>
    </row>
    <row r="164" spans="1:11" ht="30" customHeight="1">
      <c r="A164" s="366"/>
      <c r="B164" s="19"/>
      <c r="C164" s="19"/>
      <c r="D164" s="366"/>
      <c r="E164" s="19"/>
      <c r="F164" s="19"/>
      <c r="G164" s="19"/>
      <c r="H164" s="19"/>
      <c r="I164" s="19"/>
      <c r="J164" s="19"/>
      <c r="K164" s="248"/>
    </row>
    <row r="165" spans="1:11" ht="30" customHeight="1">
      <c r="A165" s="366"/>
      <c r="B165" s="19"/>
      <c r="C165" s="19"/>
      <c r="D165" s="366"/>
      <c r="E165" s="19"/>
      <c r="F165" s="19"/>
      <c r="G165" s="19"/>
      <c r="H165" s="19"/>
      <c r="I165" s="19"/>
      <c r="J165" s="19"/>
      <c r="K165" s="248"/>
    </row>
    <row r="166" spans="1:11" ht="30" customHeight="1">
      <c r="A166" s="366"/>
      <c r="B166" s="19"/>
      <c r="C166" s="19"/>
      <c r="D166" s="366"/>
      <c r="E166" s="19"/>
      <c r="F166" s="19"/>
      <c r="G166" s="19"/>
      <c r="H166" s="19"/>
      <c r="I166" s="19"/>
      <c r="J166" s="19"/>
      <c r="K166" s="248"/>
    </row>
    <row r="167" spans="1:11" ht="30" customHeight="1">
      <c r="A167" s="366"/>
      <c r="B167" s="19"/>
      <c r="C167" s="19"/>
      <c r="D167" s="366"/>
      <c r="E167" s="19"/>
      <c r="F167" s="19"/>
      <c r="G167" s="19"/>
      <c r="H167" s="19"/>
      <c r="I167" s="19"/>
      <c r="J167" s="19"/>
      <c r="K167" s="248"/>
    </row>
    <row r="168" spans="1:11" ht="30" customHeight="1">
      <c r="A168" s="366"/>
      <c r="B168" s="19"/>
      <c r="C168" s="19"/>
      <c r="D168" s="366"/>
      <c r="E168" s="19"/>
      <c r="F168" s="19"/>
      <c r="G168" s="19"/>
      <c r="H168" s="19"/>
      <c r="I168" s="19"/>
      <c r="J168" s="19"/>
      <c r="K168" s="248"/>
    </row>
    <row r="169" spans="1:11" ht="30" customHeight="1">
      <c r="A169" s="366"/>
      <c r="B169" s="19"/>
      <c r="C169" s="19"/>
      <c r="D169" s="366"/>
      <c r="E169" s="19"/>
      <c r="F169" s="19"/>
      <c r="G169" s="19"/>
      <c r="H169" s="19"/>
      <c r="I169" s="19"/>
      <c r="J169" s="19"/>
      <c r="K169" s="248"/>
    </row>
    <row r="170" spans="1:11" ht="30" customHeight="1">
      <c r="A170" s="366"/>
      <c r="B170" s="19"/>
      <c r="C170" s="19"/>
      <c r="D170" s="366"/>
      <c r="E170" s="19"/>
      <c r="F170" s="19"/>
      <c r="G170" s="19"/>
      <c r="H170" s="19"/>
      <c r="I170" s="19"/>
      <c r="J170" s="19"/>
      <c r="K170" s="248"/>
    </row>
    <row r="171" spans="1:11" ht="30" customHeight="1">
      <c r="A171" s="366"/>
      <c r="B171" s="19"/>
      <c r="C171" s="19"/>
      <c r="D171" s="366"/>
      <c r="E171" s="19"/>
      <c r="F171" s="19"/>
      <c r="G171" s="19"/>
      <c r="H171" s="19"/>
      <c r="I171" s="19"/>
      <c r="J171" s="19"/>
      <c r="K171" s="248"/>
    </row>
    <row r="172" spans="1:11" ht="30" customHeight="1">
      <c r="A172" s="366"/>
      <c r="B172" s="19"/>
      <c r="C172" s="19"/>
      <c r="D172" s="366"/>
      <c r="E172" s="19"/>
      <c r="F172" s="19"/>
      <c r="G172" s="19"/>
      <c r="H172" s="19"/>
      <c r="I172" s="19"/>
      <c r="J172" s="19"/>
      <c r="K172" s="248"/>
    </row>
    <row r="173" spans="1:11" ht="30" customHeight="1">
      <c r="A173" s="366"/>
      <c r="B173" s="19"/>
      <c r="C173" s="19"/>
      <c r="D173" s="366"/>
      <c r="E173" s="19"/>
      <c r="F173" s="19"/>
      <c r="G173" s="19"/>
      <c r="H173" s="19"/>
      <c r="I173" s="19"/>
      <c r="J173" s="19"/>
      <c r="K173" s="248"/>
    </row>
    <row r="174" spans="1:11" ht="30" customHeight="1">
      <c r="A174" s="366"/>
      <c r="B174" s="19"/>
      <c r="C174" s="19"/>
      <c r="D174" s="366"/>
      <c r="E174" s="19"/>
      <c r="F174" s="19"/>
      <c r="G174" s="19"/>
      <c r="H174" s="19"/>
      <c r="I174" s="19"/>
      <c r="J174" s="19"/>
      <c r="K174" s="248"/>
    </row>
    <row r="175" spans="1:11" ht="30" customHeight="1">
      <c r="A175" s="366"/>
      <c r="B175" s="19"/>
      <c r="C175" s="19"/>
      <c r="D175" s="366"/>
      <c r="E175" s="19"/>
      <c r="F175" s="19"/>
      <c r="G175" s="19"/>
      <c r="H175" s="19"/>
      <c r="I175" s="19"/>
      <c r="J175" s="19"/>
      <c r="K175" s="248"/>
    </row>
    <row r="176" spans="1:11" ht="30" customHeight="1">
      <c r="A176" s="366"/>
      <c r="B176" s="19"/>
      <c r="C176" s="19"/>
      <c r="D176" s="366"/>
      <c r="E176" s="19"/>
      <c r="F176" s="19"/>
      <c r="G176" s="19"/>
      <c r="H176" s="19"/>
      <c r="I176" s="19"/>
      <c r="J176" s="19"/>
      <c r="K176" s="248"/>
    </row>
    <row r="177" spans="1:11" ht="30" customHeight="1">
      <c r="A177" s="366"/>
      <c r="B177" s="19"/>
      <c r="C177" s="19"/>
      <c r="D177" s="366"/>
      <c r="E177" s="19"/>
      <c r="F177" s="19"/>
      <c r="G177" s="19"/>
      <c r="H177" s="19"/>
      <c r="I177" s="19"/>
      <c r="J177" s="19"/>
      <c r="K177" s="248"/>
    </row>
    <row r="178" spans="1:11" ht="30" customHeight="1">
      <c r="A178" s="366"/>
      <c r="B178" s="19"/>
      <c r="C178" s="19"/>
      <c r="D178" s="366"/>
      <c r="E178" s="19"/>
      <c r="F178" s="19"/>
      <c r="G178" s="19"/>
      <c r="H178" s="19"/>
      <c r="I178" s="19"/>
      <c r="J178" s="19"/>
      <c r="K178" s="248"/>
    </row>
    <row r="179" spans="1:11" ht="30" customHeight="1">
      <c r="A179" s="366"/>
      <c r="B179" s="19"/>
      <c r="C179" s="19"/>
      <c r="D179" s="366"/>
      <c r="E179" s="19"/>
      <c r="F179" s="19"/>
      <c r="G179" s="19"/>
      <c r="H179" s="19"/>
      <c r="I179" s="19"/>
      <c r="J179" s="19"/>
      <c r="K179" s="248"/>
    </row>
    <row r="180" spans="1:11" ht="30" customHeight="1">
      <c r="A180" s="366"/>
      <c r="B180" s="19"/>
      <c r="C180" s="19"/>
      <c r="D180" s="366"/>
      <c r="E180" s="19"/>
      <c r="F180" s="19"/>
      <c r="G180" s="19"/>
      <c r="H180" s="19"/>
      <c r="I180" s="19"/>
      <c r="J180" s="19"/>
      <c r="K180" s="248"/>
    </row>
    <row r="181" spans="1:11" ht="30" customHeight="1">
      <c r="A181" s="366"/>
      <c r="B181" s="19"/>
      <c r="C181" s="19"/>
      <c r="D181" s="366"/>
      <c r="E181" s="19"/>
      <c r="F181" s="19"/>
      <c r="G181" s="19"/>
      <c r="H181" s="19"/>
      <c r="I181" s="19"/>
      <c r="J181" s="19"/>
      <c r="K181" s="248"/>
    </row>
    <row r="182" spans="1:11" ht="30" customHeight="1">
      <c r="A182" s="366"/>
      <c r="B182" s="19"/>
      <c r="C182" s="19"/>
      <c r="D182" s="366"/>
      <c r="E182" s="19"/>
      <c r="F182" s="19"/>
      <c r="G182" s="19"/>
      <c r="H182" s="19"/>
      <c r="I182" s="19"/>
      <c r="J182" s="19"/>
      <c r="K182" s="248"/>
    </row>
    <row r="183" spans="1:11" ht="30" customHeight="1">
      <c r="A183" s="366"/>
      <c r="B183" s="19"/>
      <c r="C183" s="19"/>
      <c r="D183" s="366"/>
      <c r="E183" s="19"/>
      <c r="F183" s="19"/>
      <c r="G183" s="19"/>
      <c r="H183" s="19"/>
      <c r="I183" s="19"/>
      <c r="J183" s="19"/>
      <c r="K183" s="248"/>
    </row>
    <row r="184" spans="1:11" ht="30" customHeight="1">
      <c r="A184" s="366"/>
      <c r="B184" s="19"/>
      <c r="C184" s="19"/>
      <c r="D184" s="366"/>
      <c r="E184" s="19"/>
      <c r="F184" s="19"/>
      <c r="G184" s="19"/>
      <c r="H184" s="19"/>
      <c r="I184" s="19"/>
      <c r="J184" s="19"/>
      <c r="K184" s="248"/>
    </row>
    <row r="185" spans="1:11" ht="30" customHeight="1">
      <c r="A185" s="366"/>
      <c r="B185" s="19"/>
      <c r="C185" s="19"/>
      <c r="D185" s="366"/>
      <c r="E185" s="19"/>
      <c r="F185" s="19"/>
      <c r="G185" s="19"/>
      <c r="H185" s="19"/>
      <c r="I185" s="19"/>
      <c r="J185" s="19"/>
      <c r="K185" s="248"/>
    </row>
    <row r="186" spans="1:11" ht="30" customHeight="1">
      <c r="A186" s="366"/>
      <c r="B186" s="19"/>
      <c r="C186" s="19"/>
      <c r="D186" s="366"/>
      <c r="E186" s="19"/>
      <c r="F186" s="19"/>
      <c r="G186" s="19"/>
      <c r="H186" s="19"/>
      <c r="I186" s="19"/>
      <c r="J186" s="19"/>
      <c r="K186" s="248"/>
    </row>
    <row r="187" spans="1:11" ht="30" customHeight="1">
      <c r="A187" s="366"/>
      <c r="B187" s="19"/>
      <c r="C187" s="19"/>
      <c r="D187" s="366"/>
      <c r="E187" s="19"/>
      <c r="F187" s="19"/>
      <c r="G187" s="19"/>
      <c r="H187" s="19"/>
      <c r="I187" s="19"/>
      <c r="J187" s="19"/>
      <c r="K187" s="248"/>
    </row>
  </sheetData>
  <mergeCells count="23">
    <mergeCell ref="M103:Q103"/>
    <mergeCell ref="A22:I22"/>
    <mergeCell ref="A67:I67"/>
    <mergeCell ref="B13:I13"/>
    <mergeCell ref="B19:I19"/>
    <mergeCell ref="B17:I17"/>
    <mergeCell ref="A5:A16"/>
    <mergeCell ref="B10:I10"/>
    <mergeCell ref="A37:K37"/>
    <mergeCell ref="D7:I7"/>
    <mergeCell ref="D9:I9"/>
    <mergeCell ref="D15:I15"/>
    <mergeCell ref="B14:B16"/>
    <mergeCell ref="D5:I5"/>
    <mergeCell ref="D6:I6"/>
    <mergeCell ref="D8:I8"/>
    <mergeCell ref="D16:I16"/>
    <mergeCell ref="B11:B12"/>
    <mergeCell ref="D14:I14"/>
    <mergeCell ref="B4:I4"/>
    <mergeCell ref="B5:B9"/>
    <mergeCell ref="D11:I11"/>
    <mergeCell ref="D12:I12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58" orientation="portrait" horizontalDpi="180" verticalDpi="18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91"/>
  <sheetViews>
    <sheetView rightToLeft="1" view="pageBreakPreview" zoomScale="80" zoomScaleNormal="100" zoomScaleSheetLayoutView="80" workbookViewId="0">
      <selection activeCell="B28" sqref="B28:I28"/>
    </sheetView>
  </sheetViews>
  <sheetFormatPr baseColWidth="10" defaultRowHeight="30" customHeight="1"/>
  <cols>
    <col min="1" max="2" width="11.42578125" style="2"/>
    <col min="3" max="3" width="13" style="2" customWidth="1"/>
    <col min="4" max="4" width="13" style="134" customWidth="1"/>
    <col min="5" max="9" width="13" style="2" customWidth="1"/>
    <col min="10" max="10" width="22.85546875" style="134" customWidth="1"/>
    <col min="11" max="11" width="22.85546875" style="483" customWidth="1"/>
    <col min="12" max="16384" width="11.42578125" style="2"/>
  </cols>
  <sheetData>
    <row r="1" spans="1:11" ht="30" customHeight="1" thickBot="1">
      <c r="A1" s="19"/>
      <c r="B1" s="19"/>
      <c r="C1" s="19"/>
      <c r="D1" s="366"/>
      <c r="E1" s="19"/>
      <c r="F1" s="19"/>
      <c r="G1" s="19"/>
      <c r="H1" s="19"/>
      <c r="I1" s="19"/>
      <c r="J1" s="366"/>
      <c r="K1" s="476"/>
    </row>
    <row r="2" spans="1:11" ht="53.25" customHeight="1" thickTop="1" thickBot="1">
      <c r="A2" s="805" t="s">
        <v>89</v>
      </c>
      <c r="B2" s="806"/>
      <c r="C2" s="806"/>
      <c r="D2" s="806"/>
      <c r="E2" s="806"/>
      <c r="F2" s="806"/>
      <c r="G2" s="806"/>
      <c r="H2" s="806"/>
      <c r="I2" s="806"/>
      <c r="J2" s="806"/>
      <c r="K2" s="807"/>
    </row>
    <row r="3" spans="1:11" ht="19.5" customHeight="1" thickTop="1" thickBot="1">
      <c r="A3" s="19"/>
      <c r="B3" s="19"/>
      <c r="C3" s="19"/>
      <c r="D3" s="366"/>
      <c r="E3" s="19"/>
      <c r="F3" s="19"/>
      <c r="G3" s="19"/>
      <c r="H3" s="19"/>
      <c r="I3" s="19"/>
      <c r="J3" s="366"/>
      <c r="K3" s="476"/>
    </row>
    <row r="4" spans="1:11" s="31" customFormat="1" ht="57.75" customHeight="1" thickBot="1">
      <c r="A4" s="286" t="s">
        <v>2</v>
      </c>
      <c r="B4" s="788" t="s">
        <v>240</v>
      </c>
      <c r="C4" s="789"/>
      <c r="D4" s="789"/>
      <c r="E4" s="789"/>
      <c r="F4" s="789"/>
      <c r="G4" s="789"/>
      <c r="H4" s="789"/>
      <c r="I4" s="790"/>
      <c r="J4" s="209" t="s">
        <v>226</v>
      </c>
      <c r="K4" s="209" t="s">
        <v>227</v>
      </c>
    </row>
    <row r="5" spans="1:11" s="106" customFormat="1" ht="30" customHeight="1">
      <c r="A5" s="934" t="s">
        <v>272</v>
      </c>
      <c r="B5" s="866" t="s">
        <v>271</v>
      </c>
      <c r="C5" s="314"/>
      <c r="D5" s="889" t="s">
        <v>88</v>
      </c>
      <c r="E5" s="828"/>
      <c r="F5" s="828"/>
      <c r="G5" s="828"/>
      <c r="H5" s="828"/>
      <c r="I5" s="829"/>
      <c r="J5" s="239"/>
      <c r="K5" s="239"/>
    </row>
    <row r="6" spans="1:11" s="31" customFormat="1" ht="30" customHeight="1">
      <c r="A6" s="935"/>
      <c r="B6" s="867"/>
      <c r="C6" s="333" t="s">
        <v>233</v>
      </c>
      <c r="D6" s="890" t="s">
        <v>40</v>
      </c>
      <c r="E6" s="891"/>
      <c r="F6" s="891"/>
      <c r="G6" s="891"/>
      <c r="H6" s="891"/>
      <c r="I6" s="892"/>
      <c r="J6" s="240">
        <f>الفهرس!J78</f>
        <v>0</v>
      </c>
      <c r="K6" s="240">
        <f>الفهرس!K78</f>
        <v>0</v>
      </c>
    </row>
    <row r="7" spans="1:11" s="31" customFormat="1" ht="30" customHeight="1">
      <c r="A7" s="935"/>
      <c r="B7" s="867"/>
      <c r="C7" s="333" t="s">
        <v>234</v>
      </c>
      <c r="D7" s="922" t="s">
        <v>90</v>
      </c>
      <c r="E7" s="923"/>
      <c r="F7" s="923"/>
      <c r="G7" s="923"/>
      <c r="H7" s="923"/>
      <c r="I7" s="924"/>
      <c r="J7" s="240">
        <f>الفهرس!J79</f>
        <v>0</v>
      </c>
      <c r="K7" s="240">
        <f>الفهرس!K79</f>
        <v>0</v>
      </c>
    </row>
    <row r="8" spans="1:11" s="31" customFormat="1" ht="30" customHeight="1" thickBot="1">
      <c r="A8" s="935"/>
      <c r="B8" s="868"/>
      <c r="C8" s="333" t="s">
        <v>235</v>
      </c>
      <c r="D8" s="893" t="s">
        <v>309</v>
      </c>
      <c r="E8" s="894"/>
      <c r="F8" s="894"/>
      <c r="G8" s="894"/>
      <c r="H8" s="894"/>
      <c r="I8" s="895"/>
      <c r="J8" s="240">
        <f>الفهرس!J80</f>
        <v>0</v>
      </c>
      <c r="K8" s="240">
        <f>الفهرس!K80</f>
        <v>0</v>
      </c>
    </row>
    <row r="9" spans="1:11" s="35" customFormat="1" ht="30" customHeight="1" thickBot="1">
      <c r="A9" s="936"/>
      <c r="B9" s="798" t="s">
        <v>270</v>
      </c>
      <c r="C9" s="799"/>
      <c r="D9" s="799"/>
      <c r="E9" s="799"/>
      <c r="F9" s="799"/>
      <c r="G9" s="799"/>
      <c r="H9" s="799"/>
      <c r="I9" s="800"/>
      <c r="J9" s="477">
        <f>SUM(J6:J8)</f>
        <v>0</v>
      </c>
      <c r="K9" s="477">
        <f>SUM(K6:K8)</f>
        <v>0</v>
      </c>
    </row>
    <row r="10" spans="1:11" s="14" customFormat="1" ht="30" customHeight="1" thickBot="1">
      <c r="A10" s="69"/>
      <c r="B10" s="69"/>
      <c r="C10" s="69"/>
      <c r="D10" s="379"/>
      <c r="E10" s="162"/>
      <c r="F10" s="162"/>
      <c r="G10" s="162"/>
      <c r="H10" s="162"/>
      <c r="I10" s="69"/>
      <c r="J10" s="346"/>
      <c r="K10" s="250"/>
    </row>
    <row r="11" spans="1:11" s="136" customFormat="1" ht="30" customHeight="1" thickBot="1">
      <c r="A11" s="377"/>
      <c r="B11" s="788" t="s">
        <v>91</v>
      </c>
      <c r="C11" s="789"/>
      <c r="D11" s="789"/>
      <c r="E11" s="789"/>
      <c r="F11" s="789"/>
      <c r="G11" s="789"/>
      <c r="H11" s="789"/>
      <c r="I11" s="790"/>
      <c r="J11" s="477">
        <f>J9</f>
        <v>0</v>
      </c>
      <c r="K11" s="477">
        <f>K9</f>
        <v>0</v>
      </c>
    </row>
    <row r="12" spans="1:11" s="9" customFormat="1" ht="30" customHeight="1" thickBot="1">
      <c r="A12" s="13"/>
      <c r="B12" s="13"/>
      <c r="C12" s="13"/>
      <c r="D12" s="379"/>
      <c r="E12" s="139"/>
      <c r="F12" s="139"/>
      <c r="G12" s="139"/>
      <c r="H12" s="139"/>
      <c r="I12" s="13"/>
      <c r="J12" s="368"/>
      <c r="K12" s="478"/>
    </row>
    <row r="13" spans="1:11" s="9" customFormat="1" ht="45" customHeight="1" thickTop="1" thickBot="1">
      <c r="A13" s="805" t="s">
        <v>273</v>
      </c>
      <c r="B13" s="806"/>
      <c r="C13" s="806"/>
      <c r="D13" s="937"/>
      <c r="E13" s="937"/>
      <c r="F13" s="937"/>
      <c r="G13" s="937"/>
      <c r="H13" s="937"/>
      <c r="I13" s="806"/>
      <c r="J13" s="806"/>
      <c r="K13" s="807"/>
    </row>
    <row r="14" spans="1:11" s="9" customFormat="1" ht="30" customHeight="1" thickTop="1" thickBot="1">
      <c r="A14" s="938"/>
      <c r="B14" s="938"/>
      <c r="C14" s="938"/>
      <c r="D14" s="939"/>
      <c r="E14" s="939"/>
      <c r="F14" s="939"/>
      <c r="G14" s="939"/>
      <c r="H14" s="939"/>
      <c r="I14" s="938"/>
      <c r="J14" s="479"/>
      <c r="K14" s="478"/>
    </row>
    <row r="15" spans="1:11" s="31" customFormat="1" ht="57.75" customHeight="1" thickBot="1">
      <c r="A15" s="286" t="s">
        <v>2</v>
      </c>
      <c r="B15" s="788" t="s">
        <v>240</v>
      </c>
      <c r="C15" s="789"/>
      <c r="D15" s="789"/>
      <c r="E15" s="789"/>
      <c r="F15" s="789"/>
      <c r="G15" s="789"/>
      <c r="H15" s="789"/>
      <c r="I15" s="790"/>
      <c r="J15" s="209" t="s">
        <v>310</v>
      </c>
      <c r="K15" s="209" t="s">
        <v>311</v>
      </c>
    </row>
    <row r="16" spans="1:11" s="134" customFormat="1" ht="37.5" customHeight="1">
      <c r="A16" s="873" t="s">
        <v>272</v>
      </c>
      <c r="B16" s="866" t="s">
        <v>58</v>
      </c>
      <c r="C16" s="314"/>
      <c r="D16" s="889" t="s">
        <v>22</v>
      </c>
      <c r="E16" s="828"/>
      <c r="F16" s="828"/>
      <c r="G16" s="828"/>
      <c r="H16" s="828"/>
      <c r="I16" s="829"/>
      <c r="J16" s="239"/>
      <c r="K16" s="239"/>
    </row>
    <row r="17" spans="1:11" s="134" customFormat="1" ht="37.5" customHeight="1">
      <c r="A17" s="874"/>
      <c r="B17" s="867"/>
      <c r="C17" s="333" t="s">
        <v>233</v>
      </c>
      <c r="D17" s="402" t="s">
        <v>13</v>
      </c>
      <c r="E17" s="400"/>
      <c r="F17" s="400"/>
      <c r="G17" s="400"/>
      <c r="H17" s="400"/>
      <c r="I17" s="401"/>
      <c r="J17" s="480">
        <f>الفهرس!J83</f>
        <v>0</v>
      </c>
      <c r="K17" s="480">
        <f>الفهرس!K83</f>
        <v>0</v>
      </c>
    </row>
    <row r="18" spans="1:11" s="9" customFormat="1" ht="37.5" customHeight="1" thickBot="1">
      <c r="A18" s="874"/>
      <c r="B18" s="868"/>
      <c r="C18" s="333" t="s">
        <v>234</v>
      </c>
      <c r="D18" s="402" t="s">
        <v>274</v>
      </c>
      <c r="E18" s="310"/>
      <c r="F18" s="310"/>
      <c r="G18" s="310"/>
      <c r="H18" s="310"/>
      <c r="I18" s="311"/>
      <c r="J18" s="480">
        <f>الفهرس!J84</f>
        <v>0</v>
      </c>
      <c r="K18" s="480">
        <f>الفهرس!K84</f>
        <v>0</v>
      </c>
    </row>
    <row r="19" spans="1:11" s="136" customFormat="1" ht="37.5" customHeight="1" thickBot="1">
      <c r="A19" s="875"/>
      <c r="B19" s="798" t="s">
        <v>275</v>
      </c>
      <c r="C19" s="799"/>
      <c r="D19" s="799"/>
      <c r="E19" s="799"/>
      <c r="F19" s="799"/>
      <c r="G19" s="799"/>
      <c r="H19" s="799"/>
      <c r="I19" s="800"/>
      <c r="J19" s="481">
        <f>SUM(J17:J18)</f>
        <v>0</v>
      </c>
      <c r="K19" s="481">
        <f>SUM(K17:K18)</f>
        <v>0</v>
      </c>
    </row>
    <row r="20" spans="1:11" s="133" customFormat="1" ht="37.5" customHeight="1">
      <c r="A20" s="929" t="s">
        <v>492</v>
      </c>
      <c r="B20" s="931" t="s">
        <v>201</v>
      </c>
      <c r="C20" s="314"/>
      <c r="D20" s="889" t="s">
        <v>276</v>
      </c>
      <c r="E20" s="828"/>
      <c r="F20" s="828"/>
      <c r="G20" s="828"/>
      <c r="H20" s="828"/>
      <c r="I20" s="829"/>
      <c r="J20" s="239"/>
      <c r="K20" s="239"/>
    </row>
    <row r="21" spans="1:11" s="133" customFormat="1" ht="37.5" customHeight="1" thickBot="1">
      <c r="A21" s="929"/>
      <c r="B21" s="932"/>
      <c r="C21" s="101" t="s">
        <v>236</v>
      </c>
      <c r="D21" s="926" t="s">
        <v>120</v>
      </c>
      <c r="E21" s="927"/>
      <c r="F21" s="927"/>
      <c r="G21" s="927"/>
      <c r="H21" s="927"/>
      <c r="I21" s="928"/>
      <c r="J21" s="241">
        <f>الفهرس!J88</f>
        <v>0</v>
      </c>
      <c r="K21" s="241">
        <f>الفهرس!K88</f>
        <v>0</v>
      </c>
    </row>
    <row r="22" spans="1:11" s="133" customFormat="1" ht="37.5" customHeight="1" thickBot="1">
      <c r="A22" s="929"/>
      <c r="B22" s="799" t="s">
        <v>23</v>
      </c>
      <c r="C22" s="799"/>
      <c r="D22" s="799"/>
      <c r="E22" s="799"/>
      <c r="F22" s="799"/>
      <c r="G22" s="799"/>
      <c r="H22" s="799"/>
      <c r="I22" s="800"/>
      <c r="J22" s="232">
        <f>SUM(J21)</f>
        <v>0</v>
      </c>
      <c r="K22" s="232">
        <f>SUM(K21)</f>
        <v>0</v>
      </c>
    </row>
    <row r="23" spans="1:11" s="134" customFormat="1" ht="37.5" customHeight="1">
      <c r="A23" s="929"/>
      <c r="B23" s="940" t="s">
        <v>202</v>
      </c>
      <c r="C23" s="202"/>
      <c r="D23" s="933" t="s">
        <v>98</v>
      </c>
      <c r="E23" s="933"/>
      <c r="F23" s="933"/>
      <c r="G23" s="933"/>
      <c r="H23" s="933"/>
      <c r="I23" s="933"/>
      <c r="J23" s="239"/>
      <c r="K23" s="239"/>
    </row>
    <row r="24" spans="1:11" s="9" customFormat="1" ht="37.5" customHeight="1" thickBot="1">
      <c r="A24" s="929"/>
      <c r="B24" s="941"/>
      <c r="C24" s="101" t="s">
        <v>236</v>
      </c>
      <c r="D24" s="329" t="s">
        <v>121</v>
      </c>
      <c r="E24" s="330"/>
      <c r="F24" s="330"/>
      <c r="G24" s="330"/>
      <c r="H24" s="330"/>
      <c r="I24" s="403"/>
      <c r="J24" s="480">
        <f>الفهرس!J91</f>
        <v>0</v>
      </c>
      <c r="K24" s="480">
        <f>الفهرس!K91</f>
        <v>0</v>
      </c>
    </row>
    <row r="25" spans="1:11" s="136" customFormat="1" ht="37.5" customHeight="1" thickBot="1">
      <c r="A25" s="929"/>
      <c r="B25" s="799" t="s">
        <v>24</v>
      </c>
      <c r="C25" s="799"/>
      <c r="D25" s="799"/>
      <c r="E25" s="799"/>
      <c r="F25" s="799"/>
      <c r="G25" s="799"/>
      <c r="H25" s="799"/>
      <c r="I25" s="800"/>
      <c r="J25" s="482">
        <f>SUM(J24:J24)</f>
        <v>0</v>
      </c>
      <c r="K25" s="482">
        <f>SUM(K24:K24)</f>
        <v>0</v>
      </c>
    </row>
    <row r="26" spans="1:11" s="136" customFormat="1" ht="39.950000000000003" customHeight="1" thickBot="1">
      <c r="A26" s="930"/>
      <c r="B26" s="788" t="s">
        <v>277</v>
      </c>
      <c r="C26" s="789"/>
      <c r="D26" s="789"/>
      <c r="E26" s="789"/>
      <c r="F26" s="789"/>
      <c r="G26" s="789"/>
      <c r="H26" s="789"/>
      <c r="I26" s="790"/>
      <c r="J26" s="217">
        <f>J22+J25</f>
        <v>0</v>
      </c>
      <c r="K26" s="217">
        <f>K22+K25</f>
        <v>0</v>
      </c>
    </row>
    <row r="27" spans="1:11" s="9" customFormat="1" ht="24" customHeight="1" thickBot="1">
      <c r="A27" s="13"/>
      <c r="B27" s="13"/>
      <c r="C27" s="13"/>
      <c r="D27" s="368"/>
      <c r="E27" s="24"/>
      <c r="F27" s="24"/>
      <c r="G27" s="24"/>
      <c r="H27" s="24"/>
      <c r="I27" s="13"/>
      <c r="J27" s="475"/>
      <c r="K27" s="475"/>
    </row>
    <row r="28" spans="1:11" s="136" customFormat="1" ht="39.950000000000003" customHeight="1" thickBot="1">
      <c r="A28" s="377"/>
      <c r="B28" s="788" t="s">
        <v>92</v>
      </c>
      <c r="C28" s="789"/>
      <c r="D28" s="789"/>
      <c r="E28" s="789"/>
      <c r="F28" s="789"/>
      <c r="G28" s="789"/>
      <c r="H28" s="789"/>
      <c r="I28" s="790"/>
      <c r="J28" s="217">
        <f>J19+J26</f>
        <v>0</v>
      </c>
      <c r="K28" s="217">
        <f>K19+K26</f>
        <v>0</v>
      </c>
    </row>
    <row r="29" spans="1:11" s="9" customFormat="1" ht="30" customHeight="1">
      <c r="A29" s="13"/>
      <c r="B29" s="13"/>
      <c r="C29" s="13"/>
      <c r="D29" s="368"/>
      <c r="E29" s="13"/>
      <c r="F29" s="13"/>
      <c r="G29" s="13"/>
      <c r="H29" s="13"/>
      <c r="I29" s="13"/>
      <c r="J29" s="368"/>
      <c r="K29" s="478"/>
    </row>
    <row r="30" spans="1:11" s="9" customFormat="1" ht="30" customHeight="1">
      <c r="A30" s="825" t="s">
        <v>52</v>
      </c>
      <c r="B30" s="825"/>
      <c r="C30" s="825"/>
      <c r="D30" s="825"/>
      <c r="E30" s="825"/>
      <c r="F30" s="825"/>
      <c r="G30" s="825"/>
      <c r="H30" s="825"/>
      <c r="I30" s="825"/>
      <c r="J30" s="825"/>
      <c r="K30" s="825"/>
    </row>
    <row r="31" spans="1:11" s="9" customFormat="1" ht="30" customHeight="1">
      <c r="A31" s="13"/>
      <c r="B31" s="13"/>
      <c r="C31" s="13"/>
      <c r="D31" s="368"/>
      <c r="E31" s="13"/>
      <c r="F31" s="13"/>
      <c r="G31" s="13"/>
      <c r="H31" s="13"/>
      <c r="I31" s="13"/>
      <c r="J31" s="368"/>
      <c r="K31" s="478"/>
    </row>
    <row r="32" spans="1:11" s="9" customFormat="1" ht="30" customHeight="1">
      <c r="A32" s="24"/>
      <c r="B32" s="24"/>
      <c r="C32" s="24"/>
      <c r="D32" s="368"/>
      <c r="E32" s="24"/>
      <c r="F32" s="24"/>
      <c r="G32" s="24"/>
      <c r="H32" s="24"/>
      <c r="I32" s="24"/>
      <c r="J32" s="368"/>
      <c r="K32" s="478"/>
    </row>
    <row r="33" spans="1:11" s="9" customFormat="1" ht="30" customHeight="1">
      <c r="A33" s="24"/>
      <c r="B33" s="24"/>
      <c r="C33" s="24"/>
      <c r="D33" s="368"/>
      <c r="E33" s="24"/>
      <c r="F33" s="24"/>
      <c r="G33" s="24"/>
      <c r="H33" s="24"/>
      <c r="I33" s="24"/>
      <c r="J33" s="368"/>
      <c r="K33" s="478"/>
    </row>
    <row r="34" spans="1:11" s="9" customFormat="1" ht="30" customHeight="1">
      <c r="A34" s="24"/>
      <c r="B34" s="24"/>
      <c r="C34" s="24"/>
      <c r="D34" s="368"/>
      <c r="E34" s="24"/>
      <c r="F34" s="24"/>
      <c r="G34" s="24"/>
      <c r="H34" s="24"/>
      <c r="I34" s="24"/>
      <c r="J34" s="368"/>
      <c r="K34" s="478"/>
    </row>
    <row r="35" spans="1:11" s="9" customFormat="1" ht="30" customHeight="1">
      <c r="A35" s="24"/>
      <c r="B35" s="24"/>
      <c r="C35" s="24"/>
      <c r="D35" s="368"/>
      <c r="E35" s="24"/>
      <c r="F35" s="24"/>
      <c r="G35" s="24"/>
      <c r="H35" s="24"/>
      <c r="I35" s="24"/>
      <c r="J35" s="368"/>
      <c r="K35" s="478"/>
    </row>
    <row r="36" spans="1:11" s="9" customFormat="1" ht="30" customHeight="1">
      <c r="A36" s="24"/>
      <c r="B36" s="24"/>
      <c r="C36" s="24"/>
      <c r="D36" s="368"/>
      <c r="E36" s="24"/>
      <c r="F36" s="24"/>
      <c r="G36" s="24"/>
      <c r="H36" s="24"/>
      <c r="I36" s="24"/>
      <c r="J36" s="368"/>
      <c r="K36" s="478"/>
    </row>
    <row r="37" spans="1:11" s="9" customFormat="1" ht="30" customHeight="1">
      <c r="A37" s="24"/>
      <c r="B37" s="24"/>
      <c r="C37" s="24"/>
      <c r="D37" s="368"/>
      <c r="E37" s="24"/>
      <c r="F37" s="24"/>
      <c r="G37" s="24"/>
      <c r="H37" s="24"/>
      <c r="I37" s="24"/>
      <c r="J37" s="368"/>
      <c r="K37" s="478"/>
    </row>
    <row r="38" spans="1:11" ht="30" customHeight="1">
      <c r="A38" s="19"/>
      <c r="B38" s="19"/>
      <c r="C38" s="19"/>
      <c r="D38" s="366"/>
      <c r="E38" s="19"/>
      <c r="F38" s="19"/>
      <c r="G38" s="19"/>
      <c r="H38" s="19"/>
      <c r="I38" s="19"/>
      <c r="J38" s="366"/>
      <c r="K38" s="476"/>
    </row>
    <row r="39" spans="1:11" ht="30" customHeight="1">
      <c r="A39" s="19"/>
      <c r="B39" s="19"/>
      <c r="C39" s="19"/>
      <c r="D39" s="390"/>
      <c r="E39" s="29"/>
      <c r="F39" s="29"/>
      <c r="G39" s="29"/>
      <c r="H39" s="29"/>
      <c r="I39" s="19"/>
      <c r="J39" s="366"/>
      <c r="K39" s="476"/>
    </row>
    <row r="40" spans="1:11" ht="30" customHeight="1">
      <c r="A40" s="19"/>
      <c r="B40" s="19"/>
      <c r="C40" s="19"/>
      <c r="D40" s="366"/>
      <c r="E40" s="19"/>
      <c r="F40" s="19"/>
      <c r="G40" s="19"/>
      <c r="H40" s="19"/>
      <c r="I40" s="19"/>
      <c r="J40" s="366"/>
      <c r="K40" s="476"/>
    </row>
    <row r="41" spans="1:11" ht="30" customHeight="1">
      <c r="A41" s="19"/>
      <c r="B41" s="19"/>
      <c r="C41" s="19"/>
      <c r="D41" s="366"/>
      <c r="E41" s="19"/>
      <c r="F41" s="19"/>
      <c r="G41" s="19"/>
      <c r="H41" s="19"/>
      <c r="I41" s="19"/>
      <c r="J41" s="366"/>
      <c r="K41" s="476"/>
    </row>
    <row r="42" spans="1:11" ht="30" customHeight="1">
      <c r="A42" s="19"/>
      <c r="B42" s="19"/>
      <c r="C42" s="19"/>
      <c r="D42" s="366"/>
      <c r="E42" s="19"/>
      <c r="F42" s="19"/>
      <c r="G42" s="19"/>
      <c r="H42" s="19"/>
      <c r="I42" s="19"/>
      <c r="J42" s="366"/>
      <c r="K42" s="476"/>
    </row>
    <row r="43" spans="1:11" ht="30" customHeight="1">
      <c r="A43" s="19"/>
      <c r="B43" s="19"/>
      <c r="C43" s="19"/>
      <c r="D43" s="366"/>
      <c r="E43" s="19"/>
      <c r="F43" s="19"/>
      <c r="G43" s="19"/>
      <c r="H43" s="19"/>
      <c r="I43" s="19"/>
      <c r="J43" s="366"/>
      <c r="K43" s="476"/>
    </row>
    <row r="44" spans="1:11" ht="30" customHeight="1">
      <c r="A44" s="19"/>
      <c r="B44" s="19"/>
      <c r="C44" s="19"/>
      <c r="D44" s="366"/>
      <c r="E44" s="19"/>
      <c r="F44" s="19"/>
      <c r="G44" s="19"/>
      <c r="H44" s="19"/>
      <c r="I44" s="19"/>
      <c r="J44" s="366"/>
      <c r="K44" s="476"/>
    </row>
    <row r="45" spans="1:11" ht="30" customHeight="1">
      <c r="A45" s="19"/>
      <c r="B45" s="19"/>
      <c r="C45" s="19"/>
      <c r="D45" s="366"/>
      <c r="E45" s="19"/>
      <c r="F45" s="19"/>
      <c r="G45" s="19"/>
      <c r="H45" s="19"/>
      <c r="I45" s="19"/>
      <c r="J45" s="366"/>
      <c r="K45" s="476"/>
    </row>
    <row r="46" spans="1:11" ht="30" customHeight="1">
      <c r="A46" s="19"/>
      <c r="B46" s="19"/>
      <c r="C46" s="19"/>
      <c r="D46" s="366"/>
      <c r="E46" s="19"/>
      <c r="F46" s="19"/>
      <c r="G46" s="19"/>
      <c r="H46" s="19"/>
      <c r="I46" s="19"/>
      <c r="J46" s="366"/>
      <c r="K46" s="476"/>
    </row>
    <row r="47" spans="1:11" ht="30" customHeight="1">
      <c r="A47" s="19"/>
      <c r="B47" s="19"/>
      <c r="C47" s="19"/>
      <c r="D47" s="366"/>
      <c r="E47" s="19"/>
      <c r="F47" s="19"/>
      <c r="G47" s="19"/>
      <c r="H47" s="19"/>
      <c r="I47" s="19"/>
      <c r="J47" s="366"/>
      <c r="K47" s="476"/>
    </row>
    <row r="48" spans="1:11" ht="30" customHeight="1">
      <c r="A48" s="19"/>
      <c r="B48" s="19"/>
      <c r="C48" s="19"/>
      <c r="D48" s="366"/>
      <c r="E48" s="19"/>
      <c r="F48" s="19"/>
      <c r="G48" s="19"/>
      <c r="H48" s="19"/>
      <c r="I48" s="19"/>
      <c r="J48" s="366"/>
      <c r="K48" s="476"/>
    </row>
    <row r="49" spans="1:11" ht="30" customHeight="1">
      <c r="A49" s="19"/>
      <c r="B49" s="19"/>
      <c r="C49" s="19"/>
      <c r="D49" s="366"/>
      <c r="E49" s="19"/>
      <c r="F49" s="19"/>
      <c r="G49" s="19"/>
      <c r="H49" s="19"/>
      <c r="I49" s="19"/>
      <c r="J49" s="366"/>
      <c r="K49" s="476"/>
    </row>
    <row r="50" spans="1:11" ht="30" customHeight="1">
      <c r="A50" s="19"/>
      <c r="B50" s="19"/>
      <c r="C50" s="19"/>
      <c r="D50" s="366"/>
      <c r="E50" s="19"/>
      <c r="F50" s="19"/>
      <c r="G50" s="19"/>
      <c r="H50" s="19"/>
      <c r="I50" s="19"/>
      <c r="J50" s="366"/>
      <c r="K50" s="476"/>
    </row>
    <row r="51" spans="1:11" ht="30" customHeight="1">
      <c r="A51" s="19"/>
      <c r="B51" s="19"/>
      <c r="C51" s="19"/>
      <c r="D51" s="366"/>
      <c r="E51" s="19"/>
      <c r="F51" s="19"/>
      <c r="G51" s="19"/>
      <c r="H51" s="19"/>
      <c r="I51" s="19"/>
      <c r="J51" s="366"/>
      <c r="K51" s="476"/>
    </row>
    <row r="52" spans="1:11" ht="30" customHeight="1">
      <c r="A52" s="19"/>
      <c r="B52" s="19"/>
      <c r="C52" s="19"/>
      <c r="D52" s="366"/>
      <c r="E52" s="19"/>
      <c r="F52" s="19"/>
      <c r="G52" s="19"/>
      <c r="H52" s="19"/>
      <c r="I52" s="19"/>
      <c r="J52" s="366"/>
      <c r="K52" s="476"/>
    </row>
    <row r="53" spans="1:11" ht="30" customHeight="1">
      <c r="A53" s="19"/>
      <c r="B53" s="19"/>
      <c r="C53" s="19"/>
      <c r="D53" s="366"/>
      <c r="E53" s="19"/>
      <c r="F53" s="19"/>
      <c r="G53" s="19"/>
      <c r="H53" s="19"/>
      <c r="I53" s="19"/>
      <c r="J53" s="366"/>
      <c r="K53" s="476"/>
    </row>
    <row r="54" spans="1:11" ht="30" customHeight="1">
      <c r="A54" s="19"/>
      <c r="B54" s="19"/>
      <c r="C54" s="19"/>
      <c r="D54" s="366"/>
      <c r="E54" s="19"/>
      <c r="F54" s="19"/>
      <c r="G54" s="19"/>
      <c r="H54" s="19"/>
      <c r="I54" s="19"/>
      <c r="J54" s="366"/>
      <c r="K54" s="476"/>
    </row>
    <row r="55" spans="1:11" ht="30" customHeight="1">
      <c r="A55" s="19"/>
      <c r="B55" s="19"/>
      <c r="C55" s="19"/>
      <c r="D55" s="366"/>
      <c r="E55" s="19"/>
      <c r="F55" s="19"/>
      <c r="G55" s="19"/>
      <c r="H55" s="19"/>
      <c r="I55" s="19"/>
      <c r="J55" s="366"/>
      <c r="K55" s="476"/>
    </row>
    <row r="56" spans="1:11" ht="30" customHeight="1">
      <c r="A56" s="19"/>
      <c r="B56" s="19"/>
      <c r="C56" s="19"/>
      <c r="D56" s="366"/>
      <c r="E56" s="19"/>
      <c r="F56" s="19"/>
      <c r="G56" s="19"/>
      <c r="H56" s="19"/>
      <c r="I56" s="19"/>
      <c r="J56" s="366"/>
      <c r="K56" s="476"/>
    </row>
    <row r="57" spans="1:11" ht="30" customHeight="1">
      <c r="A57" s="19"/>
      <c r="B57" s="19"/>
      <c r="C57" s="19"/>
      <c r="D57" s="366"/>
      <c r="E57" s="19"/>
      <c r="F57" s="19"/>
      <c r="G57" s="19"/>
      <c r="H57" s="19"/>
      <c r="I57" s="19"/>
      <c r="J57" s="366"/>
      <c r="K57" s="476"/>
    </row>
    <row r="58" spans="1:11" ht="30" customHeight="1">
      <c r="A58" s="19"/>
      <c r="B58" s="19"/>
      <c r="C58" s="19"/>
      <c r="D58" s="366"/>
      <c r="E58" s="19"/>
      <c r="F58" s="19"/>
      <c r="G58" s="19"/>
      <c r="H58" s="19"/>
      <c r="I58" s="19"/>
      <c r="J58" s="366"/>
      <c r="K58" s="476"/>
    </row>
    <row r="59" spans="1:11" ht="30" customHeight="1">
      <c r="A59" s="19"/>
      <c r="B59" s="19"/>
      <c r="C59" s="19"/>
      <c r="D59" s="366"/>
      <c r="E59" s="19"/>
      <c r="F59" s="19"/>
      <c r="G59" s="19"/>
      <c r="H59" s="19"/>
      <c r="I59" s="19"/>
      <c r="J59" s="366"/>
      <c r="K59" s="476"/>
    </row>
    <row r="60" spans="1:11" ht="30" customHeight="1">
      <c r="A60" s="19"/>
      <c r="B60" s="19"/>
      <c r="C60" s="19"/>
      <c r="D60" s="366"/>
      <c r="E60" s="19"/>
      <c r="F60" s="19"/>
      <c r="G60" s="19"/>
      <c r="H60" s="19"/>
      <c r="I60" s="19"/>
      <c r="J60" s="366"/>
      <c r="K60" s="476"/>
    </row>
    <row r="61" spans="1:11" ht="30" customHeight="1">
      <c r="A61" s="19"/>
      <c r="B61" s="19"/>
      <c r="C61" s="19"/>
      <c r="D61" s="366"/>
      <c r="E61" s="19"/>
      <c r="F61" s="19"/>
      <c r="G61" s="19"/>
      <c r="H61" s="19"/>
      <c r="I61" s="19"/>
      <c r="J61" s="366"/>
      <c r="K61" s="476"/>
    </row>
    <row r="62" spans="1:11" ht="30" customHeight="1">
      <c r="A62" s="19"/>
      <c r="B62" s="19"/>
      <c r="C62" s="19"/>
      <c r="D62" s="366"/>
      <c r="E62" s="19"/>
      <c r="F62" s="19"/>
      <c r="G62" s="19"/>
      <c r="H62" s="19"/>
      <c r="I62" s="19"/>
      <c r="J62" s="366"/>
      <c r="K62" s="476"/>
    </row>
    <row r="63" spans="1:11" ht="30" customHeight="1">
      <c r="A63" s="19"/>
      <c r="B63" s="19"/>
      <c r="C63" s="19"/>
      <c r="D63" s="366"/>
      <c r="E63" s="19"/>
      <c r="F63" s="19"/>
      <c r="G63" s="19"/>
      <c r="H63" s="19"/>
      <c r="I63" s="19"/>
      <c r="J63" s="366"/>
      <c r="K63" s="476"/>
    </row>
    <row r="64" spans="1:11" ht="30" customHeight="1">
      <c r="A64" s="19"/>
      <c r="B64" s="19"/>
      <c r="C64" s="19"/>
      <c r="D64" s="366"/>
      <c r="E64" s="19"/>
      <c r="F64" s="19"/>
      <c r="G64" s="19"/>
      <c r="H64" s="19"/>
      <c r="I64" s="19"/>
      <c r="J64" s="366"/>
      <c r="K64" s="476"/>
    </row>
    <row r="65" spans="1:11" ht="30" customHeight="1">
      <c r="A65" s="19"/>
      <c r="B65" s="19"/>
      <c r="C65" s="19"/>
      <c r="D65" s="366"/>
      <c r="E65" s="19"/>
      <c r="F65" s="19"/>
      <c r="G65" s="19"/>
      <c r="H65" s="19"/>
      <c r="I65" s="19"/>
      <c r="J65" s="366"/>
      <c r="K65" s="476"/>
    </row>
    <row r="66" spans="1:11" ht="30" customHeight="1">
      <c r="A66" s="19"/>
      <c r="B66" s="19"/>
      <c r="C66" s="19"/>
      <c r="D66" s="366"/>
      <c r="E66" s="19"/>
      <c r="F66" s="19"/>
      <c r="G66" s="19"/>
      <c r="H66" s="19"/>
      <c r="I66" s="19"/>
      <c r="J66" s="366"/>
      <c r="K66" s="476"/>
    </row>
    <row r="67" spans="1:11" ht="30" customHeight="1">
      <c r="A67" s="19"/>
      <c r="B67" s="19"/>
      <c r="C67" s="19"/>
      <c r="D67" s="366"/>
      <c r="E67" s="19"/>
      <c r="F67" s="19"/>
      <c r="G67" s="19"/>
      <c r="H67" s="19"/>
      <c r="I67" s="19"/>
      <c r="J67" s="366"/>
      <c r="K67" s="476"/>
    </row>
    <row r="68" spans="1:11" ht="30" customHeight="1">
      <c r="A68" s="19"/>
      <c r="B68" s="19"/>
      <c r="C68" s="19"/>
      <c r="D68" s="366"/>
      <c r="E68" s="19"/>
      <c r="F68" s="19"/>
      <c r="G68" s="19"/>
      <c r="H68" s="19"/>
      <c r="I68" s="19"/>
      <c r="J68" s="366"/>
      <c r="K68" s="476"/>
    </row>
    <row r="69" spans="1:11" ht="30" customHeight="1">
      <c r="A69" s="19"/>
      <c r="B69" s="19"/>
      <c r="C69" s="19"/>
      <c r="D69" s="366"/>
      <c r="E69" s="19"/>
      <c r="F69" s="19"/>
      <c r="G69" s="19"/>
      <c r="H69" s="19"/>
      <c r="I69" s="19"/>
      <c r="J69" s="366"/>
      <c r="K69" s="476"/>
    </row>
    <row r="70" spans="1:11" ht="30" customHeight="1">
      <c r="A70" s="19"/>
      <c r="B70" s="19"/>
      <c r="C70" s="19"/>
      <c r="D70" s="366"/>
      <c r="E70" s="19"/>
      <c r="F70" s="19"/>
      <c r="G70" s="19"/>
      <c r="H70" s="19"/>
      <c r="I70" s="19"/>
      <c r="J70" s="366"/>
      <c r="K70" s="476"/>
    </row>
    <row r="71" spans="1:11" ht="30" customHeight="1">
      <c r="A71" s="19"/>
      <c r="B71" s="19"/>
      <c r="C71" s="19"/>
      <c r="D71" s="366"/>
      <c r="E71" s="19"/>
      <c r="F71" s="19"/>
      <c r="G71" s="19"/>
      <c r="H71" s="19"/>
      <c r="I71" s="19"/>
      <c r="J71" s="366"/>
      <c r="K71" s="476"/>
    </row>
    <row r="72" spans="1:11" ht="30" customHeight="1">
      <c r="A72" s="19"/>
      <c r="B72" s="19"/>
      <c r="C72" s="19"/>
      <c r="D72" s="366"/>
      <c r="E72" s="19"/>
      <c r="F72" s="19"/>
      <c r="G72" s="19"/>
      <c r="H72" s="19"/>
      <c r="I72" s="19"/>
      <c r="J72" s="366"/>
      <c r="K72" s="476"/>
    </row>
    <row r="73" spans="1:11" ht="30" customHeight="1">
      <c r="A73" s="19"/>
      <c r="B73" s="19"/>
      <c r="C73" s="19"/>
      <c r="D73" s="366"/>
      <c r="E73" s="19"/>
      <c r="F73" s="19"/>
      <c r="G73" s="19"/>
      <c r="H73" s="19"/>
      <c r="I73" s="19"/>
      <c r="J73" s="366"/>
      <c r="K73" s="476"/>
    </row>
    <row r="74" spans="1:11" ht="30" customHeight="1">
      <c r="A74" s="19"/>
      <c r="B74" s="19"/>
      <c r="C74" s="19"/>
      <c r="D74" s="366"/>
      <c r="E74" s="19"/>
      <c r="F74" s="19"/>
      <c r="G74" s="19"/>
      <c r="H74" s="19"/>
      <c r="I74" s="19"/>
      <c r="J74" s="366"/>
      <c r="K74" s="476"/>
    </row>
    <row r="75" spans="1:11" ht="30" customHeight="1">
      <c r="A75" s="19"/>
      <c r="B75" s="19"/>
      <c r="C75" s="19"/>
      <c r="D75" s="366"/>
      <c r="E75" s="19"/>
      <c r="F75" s="19"/>
      <c r="G75" s="19"/>
      <c r="H75" s="19"/>
      <c r="I75" s="19"/>
      <c r="J75" s="366"/>
      <c r="K75" s="476"/>
    </row>
    <row r="76" spans="1:11" ht="30" customHeight="1">
      <c r="A76" s="19"/>
      <c r="B76" s="19"/>
      <c r="C76" s="19"/>
      <c r="D76" s="366"/>
      <c r="E76" s="19"/>
      <c r="F76" s="19"/>
      <c r="G76" s="19"/>
      <c r="H76" s="19"/>
      <c r="I76" s="19"/>
      <c r="J76" s="366"/>
      <c r="K76" s="476"/>
    </row>
    <row r="77" spans="1:11" ht="30" customHeight="1">
      <c r="A77" s="19"/>
      <c r="B77" s="19"/>
      <c r="C77" s="19"/>
      <c r="D77" s="366"/>
      <c r="E77" s="19"/>
      <c r="F77" s="19"/>
      <c r="G77" s="19"/>
      <c r="H77" s="19"/>
      <c r="I77" s="19"/>
      <c r="J77" s="366"/>
      <c r="K77" s="476"/>
    </row>
    <row r="78" spans="1:11" ht="30" customHeight="1">
      <c r="A78" s="19"/>
      <c r="B78" s="19"/>
      <c r="C78" s="19"/>
      <c r="D78" s="366"/>
      <c r="E78" s="19"/>
      <c r="F78" s="19"/>
      <c r="G78" s="19"/>
      <c r="H78" s="19"/>
      <c r="I78" s="19"/>
      <c r="J78" s="366"/>
      <c r="K78" s="476"/>
    </row>
    <row r="79" spans="1:11" ht="30" customHeight="1">
      <c r="A79" s="19"/>
      <c r="B79" s="19"/>
      <c r="C79" s="19"/>
      <c r="D79" s="366"/>
      <c r="E79" s="19"/>
      <c r="F79" s="19"/>
      <c r="G79" s="19"/>
      <c r="H79" s="19"/>
      <c r="I79" s="19"/>
      <c r="J79" s="366"/>
      <c r="K79" s="476"/>
    </row>
    <row r="80" spans="1:11" ht="30" customHeight="1">
      <c r="A80" s="19"/>
      <c r="B80" s="19"/>
      <c r="C80" s="19"/>
      <c r="D80" s="366"/>
      <c r="E80" s="19"/>
      <c r="F80" s="19"/>
      <c r="G80" s="19"/>
      <c r="H80" s="19"/>
      <c r="I80" s="19"/>
      <c r="J80" s="366"/>
      <c r="K80" s="476"/>
    </row>
    <row r="81" spans="1:11" ht="30" customHeight="1">
      <c r="A81" s="19"/>
      <c r="B81" s="19"/>
      <c r="C81" s="19"/>
      <c r="D81" s="366"/>
      <c r="E81" s="19"/>
      <c r="F81" s="19"/>
      <c r="G81" s="19"/>
      <c r="H81" s="19"/>
      <c r="I81" s="19"/>
      <c r="J81" s="366"/>
      <c r="K81" s="476"/>
    </row>
    <row r="82" spans="1:11" ht="30" customHeight="1">
      <c r="A82" s="19"/>
      <c r="B82" s="19"/>
      <c r="C82" s="19"/>
      <c r="D82" s="366"/>
      <c r="E82" s="19"/>
      <c r="F82" s="19"/>
      <c r="G82" s="19"/>
      <c r="H82" s="19"/>
      <c r="I82" s="19"/>
      <c r="J82" s="366"/>
      <c r="K82" s="476"/>
    </row>
    <row r="83" spans="1:11" ht="30" customHeight="1">
      <c r="A83" s="19"/>
      <c r="B83" s="19"/>
      <c r="C83" s="19"/>
      <c r="D83" s="366"/>
      <c r="E83" s="19"/>
      <c r="F83" s="19"/>
      <c r="G83" s="19"/>
      <c r="H83" s="19"/>
      <c r="I83" s="19"/>
      <c r="J83" s="366"/>
      <c r="K83" s="476"/>
    </row>
    <row r="84" spans="1:11" ht="30" customHeight="1">
      <c r="A84" s="19"/>
      <c r="B84" s="19"/>
      <c r="C84" s="19"/>
      <c r="D84" s="366"/>
      <c r="E84" s="19"/>
      <c r="F84" s="19"/>
      <c r="G84" s="19"/>
      <c r="H84" s="19"/>
      <c r="I84" s="19"/>
      <c r="J84" s="366"/>
      <c r="K84" s="476"/>
    </row>
    <row r="85" spans="1:11" ht="30" customHeight="1">
      <c r="A85" s="19"/>
      <c r="B85" s="19"/>
      <c r="C85" s="19"/>
      <c r="D85" s="366"/>
      <c r="E85" s="19"/>
      <c r="F85" s="19"/>
      <c r="G85" s="19"/>
      <c r="H85" s="19"/>
      <c r="I85" s="19"/>
      <c r="J85" s="366"/>
      <c r="K85" s="476"/>
    </row>
    <row r="86" spans="1:11" ht="30" customHeight="1">
      <c r="A86" s="19"/>
      <c r="B86" s="19"/>
      <c r="C86" s="19"/>
      <c r="D86" s="366"/>
      <c r="E86" s="19"/>
      <c r="F86" s="19"/>
      <c r="G86" s="19"/>
      <c r="H86" s="19"/>
      <c r="I86" s="19"/>
      <c r="J86" s="366"/>
      <c r="K86" s="476"/>
    </row>
    <row r="87" spans="1:11" ht="30" customHeight="1">
      <c r="A87" s="19"/>
      <c r="B87" s="19"/>
      <c r="C87" s="19"/>
      <c r="D87" s="366"/>
      <c r="E87" s="19"/>
      <c r="F87" s="19"/>
      <c r="G87" s="19"/>
      <c r="H87" s="19"/>
      <c r="I87" s="19"/>
      <c r="J87" s="366"/>
      <c r="K87" s="476"/>
    </row>
    <row r="88" spans="1:11" ht="30" customHeight="1">
      <c r="A88" s="19"/>
      <c r="B88" s="19"/>
      <c r="C88" s="19"/>
      <c r="D88" s="366"/>
      <c r="E88" s="19"/>
      <c r="F88" s="19"/>
      <c r="G88" s="19"/>
      <c r="H88" s="19"/>
      <c r="I88" s="19"/>
      <c r="J88" s="366"/>
      <c r="K88" s="476"/>
    </row>
    <row r="89" spans="1:11" ht="30" customHeight="1">
      <c r="A89" s="19"/>
      <c r="B89" s="19"/>
      <c r="C89" s="19"/>
      <c r="D89" s="366"/>
      <c r="E89" s="19"/>
      <c r="F89" s="19"/>
      <c r="G89" s="19"/>
      <c r="H89" s="19"/>
      <c r="I89" s="19"/>
      <c r="J89" s="366"/>
      <c r="K89" s="476"/>
    </row>
    <row r="90" spans="1:11" ht="30" customHeight="1">
      <c r="A90" s="19"/>
      <c r="B90" s="19"/>
      <c r="C90" s="19"/>
      <c r="D90" s="366"/>
      <c r="E90" s="19"/>
      <c r="F90" s="19"/>
      <c r="G90" s="19"/>
      <c r="H90" s="19"/>
      <c r="I90" s="19"/>
      <c r="J90" s="366"/>
      <c r="K90" s="476"/>
    </row>
    <row r="91" spans="1:11" ht="30" customHeight="1">
      <c r="A91" s="19"/>
      <c r="B91" s="19"/>
      <c r="C91" s="19"/>
      <c r="D91" s="366"/>
      <c r="E91" s="19"/>
      <c r="F91" s="19"/>
      <c r="G91" s="19"/>
      <c r="H91" s="19"/>
      <c r="I91" s="19"/>
      <c r="J91" s="366"/>
      <c r="K91" s="476"/>
    </row>
  </sheetData>
  <mergeCells count="28">
    <mergeCell ref="B9:I9"/>
    <mergeCell ref="A5:A9"/>
    <mergeCell ref="B5:B8"/>
    <mergeCell ref="A2:K2"/>
    <mergeCell ref="A13:K13"/>
    <mergeCell ref="D16:I16"/>
    <mergeCell ref="A14:I14"/>
    <mergeCell ref="D5:I5"/>
    <mergeCell ref="D8:I8"/>
    <mergeCell ref="B15:I15"/>
    <mergeCell ref="A16:A19"/>
    <mergeCell ref="B4:I4"/>
    <mergeCell ref="B19:I19"/>
    <mergeCell ref="B16:B18"/>
    <mergeCell ref="B11:I11"/>
    <mergeCell ref="D6:I6"/>
    <mergeCell ref="D7:I7"/>
    <mergeCell ref="A30:K30"/>
    <mergeCell ref="A20:A26"/>
    <mergeCell ref="B26:I26"/>
    <mergeCell ref="B28:I28"/>
    <mergeCell ref="B25:I25"/>
    <mergeCell ref="B20:B21"/>
    <mergeCell ref="D20:I20"/>
    <mergeCell ref="B22:I22"/>
    <mergeCell ref="D23:I23"/>
    <mergeCell ref="B23:B24"/>
    <mergeCell ref="D21:I21"/>
  </mergeCells>
  <phoneticPr fontId="23" type="noConversion"/>
  <printOptions horizontalCentered="1"/>
  <pageMargins left="0.39370078740157483" right="0.39370078740157483" top="0.19685039370078741" bottom="0.59055118110236227" header="0" footer="0.31496062992125984"/>
  <pageSetup paperSize="9" scale="59" orientation="portrait" horizontalDpi="180" verticalDpi="180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</sheetPr>
  <dimension ref="A4:O214"/>
  <sheetViews>
    <sheetView rightToLeft="1" zoomScaleNormal="100" zoomScaleSheetLayoutView="100" workbookViewId="0">
      <selection activeCell="A15" sqref="A15:B17"/>
    </sheetView>
  </sheetViews>
  <sheetFormatPr baseColWidth="10" defaultRowHeight="30" customHeight="1"/>
  <cols>
    <col min="1" max="1" width="14.28515625" style="2" customWidth="1"/>
    <col min="2" max="2" width="18.42578125" style="2" customWidth="1"/>
    <col min="3" max="7" width="12.5703125" style="2" customWidth="1"/>
    <col min="8" max="8" width="26.5703125" style="2" customWidth="1"/>
    <col min="9" max="9" width="26.5703125" style="249" customWidth="1"/>
    <col min="10" max="16384" width="11.42578125" style="2"/>
  </cols>
  <sheetData>
    <row r="4" spans="1:9" ht="30" customHeight="1">
      <c r="A4" s="141"/>
      <c r="B4" s="141"/>
      <c r="C4" s="145"/>
      <c r="D4" s="145"/>
      <c r="E4" s="145"/>
      <c r="F4" s="145"/>
      <c r="G4" s="145"/>
      <c r="H4" s="19"/>
      <c r="I4" s="248"/>
    </row>
    <row r="5" spans="1:9" ht="30" customHeight="1" thickBot="1">
      <c r="A5" s="141"/>
      <c r="B5" s="141"/>
      <c r="C5" s="145"/>
      <c r="D5" s="145"/>
      <c r="E5" s="145"/>
      <c r="F5" s="145"/>
      <c r="G5" s="145"/>
      <c r="H5" s="19"/>
      <c r="I5" s="248"/>
    </row>
    <row r="6" spans="1:9" ht="60" customHeight="1" thickTop="1" thickBot="1">
      <c r="A6" s="805" t="s">
        <v>93</v>
      </c>
      <c r="B6" s="806"/>
      <c r="C6" s="806"/>
      <c r="D6" s="806"/>
      <c r="E6" s="806"/>
      <c r="F6" s="806"/>
      <c r="G6" s="806"/>
      <c r="H6" s="806"/>
      <c r="I6" s="807"/>
    </row>
    <row r="7" spans="1:9" ht="30" customHeight="1" thickTop="1">
      <c r="A7" s="39"/>
      <c r="B7" s="39"/>
      <c r="C7" s="39"/>
      <c r="D7" s="39"/>
      <c r="E7" s="39"/>
      <c r="F7" s="39"/>
      <c r="G7" s="39"/>
      <c r="H7" s="39"/>
      <c r="I7" s="220"/>
    </row>
    <row r="8" spans="1:9" ht="30" customHeight="1" thickBot="1">
      <c r="A8" s="141"/>
      <c r="B8" s="141"/>
      <c r="C8" s="18"/>
      <c r="D8" s="18"/>
      <c r="E8" s="18"/>
      <c r="F8" s="18"/>
      <c r="G8" s="18"/>
      <c r="H8" s="19"/>
      <c r="I8" s="248"/>
    </row>
    <row r="9" spans="1:9" s="133" customFormat="1" ht="44.1" customHeight="1" thickBot="1">
      <c r="A9" s="163"/>
      <c r="B9" s="163"/>
      <c r="C9" s="164"/>
      <c r="D9" s="164"/>
      <c r="E9" s="164"/>
      <c r="F9" s="164"/>
      <c r="G9" s="164"/>
      <c r="H9" s="838" t="s">
        <v>278</v>
      </c>
      <c r="I9" s="840"/>
    </row>
    <row r="10" spans="1:9" ht="39.950000000000003" customHeight="1">
      <c r="A10" s="961" t="s">
        <v>279</v>
      </c>
      <c r="B10" s="962"/>
      <c r="C10" s="958" t="s">
        <v>280</v>
      </c>
      <c r="D10" s="959"/>
      <c r="E10" s="959"/>
      <c r="F10" s="959"/>
      <c r="G10" s="960"/>
      <c r="H10" s="951">
        <f>ص1!I18</f>
        <v>0</v>
      </c>
      <c r="I10" s="952"/>
    </row>
    <row r="11" spans="1:9" ht="39.950000000000003" customHeight="1" thickBot="1">
      <c r="A11" s="963"/>
      <c r="B11" s="964"/>
      <c r="C11" s="955" t="s">
        <v>281</v>
      </c>
      <c r="D11" s="956"/>
      <c r="E11" s="956"/>
      <c r="F11" s="956"/>
      <c r="G11" s="957"/>
      <c r="H11" s="953">
        <f>ص1!I24</f>
        <v>0</v>
      </c>
      <c r="I11" s="954"/>
    </row>
    <row r="12" spans="1:9" s="136" customFormat="1" ht="44.1" customHeight="1" thickBot="1">
      <c r="A12" s="968" t="s">
        <v>25</v>
      </c>
      <c r="B12" s="969"/>
      <c r="C12" s="969"/>
      <c r="D12" s="969"/>
      <c r="E12" s="969"/>
      <c r="F12" s="969"/>
      <c r="G12" s="970"/>
      <c r="H12" s="966">
        <f>SUM(H10:I11)</f>
        <v>0</v>
      </c>
      <c r="I12" s="967"/>
    </row>
    <row r="13" spans="1:9" s="9" customFormat="1" ht="30" customHeight="1" thickBot="1">
      <c r="A13" s="15"/>
      <c r="B13" s="15"/>
      <c r="C13" s="23"/>
      <c r="D13" s="23"/>
      <c r="E13" s="23"/>
      <c r="F13" s="23"/>
      <c r="G13" s="23"/>
      <c r="H13" s="13"/>
      <c r="I13" s="252"/>
    </row>
    <row r="14" spans="1:9" s="9" customFormat="1" ht="44.25" customHeight="1" thickBot="1">
      <c r="A14" s="15"/>
      <c r="B14" s="15"/>
      <c r="C14" s="23"/>
      <c r="D14" s="23"/>
      <c r="E14" s="23"/>
      <c r="F14" s="23"/>
      <c r="G14" s="23"/>
      <c r="H14" s="207" t="s">
        <v>226</v>
      </c>
      <c r="I14" s="207" t="s">
        <v>227</v>
      </c>
    </row>
    <row r="15" spans="1:9" ht="39.950000000000003" customHeight="1">
      <c r="A15" s="961" t="s">
        <v>42</v>
      </c>
      <c r="B15" s="962"/>
      <c r="C15" s="958" t="s">
        <v>282</v>
      </c>
      <c r="D15" s="959"/>
      <c r="E15" s="959"/>
      <c r="F15" s="959"/>
      <c r="G15" s="960"/>
      <c r="H15" s="404">
        <f>ص11!J19</f>
        <v>0</v>
      </c>
      <c r="I15" s="404">
        <f>ص11!K19</f>
        <v>0</v>
      </c>
    </row>
    <row r="16" spans="1:9" ht="39.950000000000003" customHeight="1">
      <c r="A16" s="963"/>
      <c r="B16" s="964"/>
      <c r="C16" s="955" t="s">
        <v>55</v>
      </c>
      <c r="D16" s="956"/>
      <c r="E16" s="956"/>
      <c r="F16" s="956"/>
      <c r="G16" s="957"/>
      <c r="H16" s="405">
        <f>ص12!J11</f>
        <v>0</v>
      </c>
      <c r="I16" s="405">
        <f>ص12!K11</f>
        <v>0</v>
      </c>
    </row>
    <row r="17" spans="1:9" ht="39.950000000000003" customHeight="1" thickBot="1">
      <c r="A17" s="971"/>
      <c r="B17" s="972"/>
      <c r="C17" s="973" t="s">
        <v>56</v>
      </c>
      <c r="D17" s="974"/>
      <c r="E17" s="974"/>
      <c r="F17" s="974"/>
      <c r="G17" s="975"/>
      <c r="H17" s="406">
        <f>ص12!J28</f>
        <v>0</v>
      </c>
      <c r="I17" s="406">
        <f>ص12!K28</f>
        <v>0</v>
      </c>
    </row>
    <row r="18" spans="1:9" s="136" customFormat="1" ht="44.1" customHeight="1" thickBot="1">
      <c r="A18" s="968" t="s">
        <v>41</v>
      </c>
      <c r="B18" s="969"/>
      <c r="C18" s="969"/>
      <c r="D18" s="969"/>
      <c r="E18" s="969"/>
      <c r="F18" s="969"/>
      <c r="G18" s="970"/>
      <c r="H18" s="407">
        <f>SUM(H15:H17)</f>
        <v>0</v>
      </c>
      <c r="I18" s="407">
        <f>SUM(I15:J17)</f>
        <v>0</v>
      </c>
    </row>
    <row r="19" spans="1:9" s="9" customFormat="1" ht="30" customHeight="1">
      <c r="A19" s="15"/>
      <c r="B19" s="15"/>
      <c r="C19" s="23"/>
      <c r="D19" s="23"/>
      <c r="E19" s="23"/>
      <c r="F19" s="23"/>
      <c r="G19" s="23"/>
      <c r="H19" s="13"/>
      <c r="I19" s="252"/>
    </row>
    <row r="20" spans="1:9" s="9" customFormat="1" ht="30" customHeight="1">
      <c r="A20" s="15"/>
      <c r="B20" s="15"/>
      <c r="C20" s="23"/>
      <c r="D20" s="23"/>
      <c r="E20" s="23"/>
      <c r="F20" s="23"/>
      <c r="G20" s="23"/>
      <c r="H20" s="13"/>
      <c r="I20" s="252"/>
    </row>
    <row r="21" spans="1:9" s="14" customFormat="1" ht="30" customHeight="1">
      <c r="A21" s="942" t="s">
        <v>199</v>
      </c>
      <c r="B21" s="942"/>
      <c r="C21" s="942"/>
      <c r="D21" s="682">
        <f>الغلاف!C8</f>
        <v>0</v>
      </c>
      <c r="E21" s="69"/>
      <c r="F21" s="965" t="s">
        <v>189</v>
      </c>
      <c r="G21" s="965"/>
      <c r="H21" s="618" t="str">
        <f>الغلاف!G21</f>
        <v>2026</v>
      </c>
      <c r="I21" s="263" t="s">
        <v>188</v>
      </c>
    </row>
    <row r="22" spans="1:9" s="14" customFormat="1" ht="16.5" customHeight="1">
      <c r="A22" s="943"/>
      <c r="B22" s="943"/>
      <c r="C22" s="943"/>
      <c r="D22" s="943"/>
      <c r="E22" s="943"/>
      <c r="F22" s="943"/>
      <c r="G22" s="943"/>
      <c r="H22" s="943"/>
      <c r="I22" s="943"/>
    </row>
    <row r="23" spans="1:9" s="14" customFormat="1" ht="37.5" customHeight="1">
      <c r="A23" s="946" t="s">
        <v>122</v>
      </c>
      <c r="B23" s="946"/>
      <c r="C23" s="945" t="s">
        <v>514</v>
      </c>
      <c r="D23" s="945"/>
      <c r="E23" s="945"/>
      <c r="F23" s="945"/>
      <c r="G23" s="945"/>
      <c r="H23" s="945"/>
      <c r="I23" s="945"/>
    </row>
    <row r="24" spans="1:9" s="14" customFormat="1" ht="39" customHeight="1">
      <c r="A24" s="946" t="s">
        <v>123</v>
      </c>
      <c r="B24" s="946"/>
      <c r="C24" s="944" t="s">
        <v>514</v>
      </c>
      <c r="D24" s="945"/>
      <c r="E24" s="945"/>
      <c r="F24" s="945"/>
      <c r="G24" s="945"/>
      <c r="H24" s="945"/>
      <c r="I24" s="945"/>
    </row>
    <row r="25" spans="1:9" s="14" customFormat="1" ht="42.75" customHeight="1">
      <c r="A25" s="683" t="s">
        <v>495</v>
      </c>
      <c r="B25" s="69"/>
      <c r="C25" s="950">
        <f>SUM(H12-I18)</f>
        <v>0</v>
      </c>
      <c r="D25" s="950"/>
      <c r="E25" s="69"/>
      <c r="F25" s="69"/>
      <c r="G25" s="69"/>
      <c r="H25" s="69"/>
      <c r="I25" s="69"/>
    </row>
    <row r="26" spans="1:9" s="9" customFormat="1" ht="30" customHeight="1">
      <c r="A26" s="914"/>
      <c r="B26" s="914"/>
      <c r="C26" s="915"/>
      <c r="D26" s="915"/>
      <c r="E26" s="915"/>
      <c r="F26" s="915"/>
      <c r="G26" s="915"/>
      <c r="H26" s="914"/>
      <c r="I26" s="252"/>
    </row>
    <row r="27" spans="1:9" s="72" customFormat="1" ht="52.5" customHeight="1">
      <c r="A27" s="948" t="s">
        <v>443</v>
      </c>
      <c r="B27" s="948"/>
      <c r="C27" s="949"/>
      <c r="D27" s="949"/>
      <c r="E27" s="162"/>
      <c r="F27" s="162"/>
      <c r="G27" s="603"/>
      <c r="H27" s="603"/>
      <c r="I27" s="264"/>
    </row>
    <row r="28" spans="1:9" s="9" customFormat="1" ht="35.25" customHeight="1">
      <c r="A28" s="131"/>
      <c r="B28" s="947" t="s">
        <v>313</v>
      </c>
      <c r="C28" s="947"/>
      <c r="D28" s="947"/>
      <c r="E28" s="131"/>
      <c r="F28" s="947" t="s">
        <v>312</v>
      </c>
      <c r="G28" s="947"/>
      <c r="H28" s="947"/>
      <c r="I28" s="947"/>
    </row>
    <row r="29" spans="1:9" s="9" customFormat="1" ht="35.25" customHeight="1">
      <c r="A29" s="131"/>
      <c r="B29" s="328"/>
      <c r="C29" s="328"/>
      <c r="D29" s="328"/>
      <c r="E29" s="131"/>
      <c r="F29" s="328"/>
      <c r="G29" s="328"/>
      <c r="H29" s="328"/>
      <c r="I29" s="328"/>
    </row>
    <row r="30" spans="1:9" s="9" customFormat="1" ht="35.25" customHeight="1">
      <c r="A30" s="131"/>
      <c r="B30" s="328"/>
      <c r="C30" s="328"/>
      <c r="D30" s="328"/>
      <c r="E30" s="131"/>
      <c r="F30" s="328"/>
      <c r="G30" s="328"/>
      <c r="H30" s="328"/>
      <c r="I30" s="328"/>
    </row>
    <row r="31" spans="1:9" s="9" customFormat="1" ht="35.25" customHeight="1">
      <c r="A31" s="131"/>
      <c r="B31" s="328"/>
      <c r="C31" s="328"/>
      <c r="D31" s="328"/>
      <c r="E31" s="131"/>
      <c r="F31" s="328"/>
      <c r="G31" s="328"/>
      <c r="H31" s="328"/>
      <c r="I31" s="328"/>
    </row>
    <row r="32" spans="1:9" s="9" customFormat="1" ht="30" customHeight="1">
      <c r="A32" s="112"/>
      <c r="B32" s="112"/>
      <c r="C32" s="152"/>
      <c r="D32" s="152"/>
      <c r="E32" s="152"/>
      <c r="F32" s="152"/>
      <c r="G32" s="152"/>
      <c r="H32" s="27"/>
      <c r="I32" s="255"/>
    </row>
    <row r="33" spans="1:9" s="9" customFormat="1" ht="30" customHeight="1">
      <c r="A33" s="825" t="s">
        <v>53</v>
      </c>
      <c r="B33" s="825"/>
      <c r="C33" s="825"/>
      <c r="D33" s="825"/>
      <c r="E33" s="825"/>
      <c r="F33" s="825"/>
      <c r="G33" s="825"/>
      <c r="H33" s="825"/>
      <c r="I33" s="825"/>
    </row>
    <row r="34" spans="1:9" s="9" customFormat="1" ht="30" customHeight="1">
      <c r="I34" s="258"/>
    </row>
    <row r="35" spans="1:9" s="9" customFormat="1" ht="30" customHeight="1">
      <c r="A35" s="141"/>
      <c r="B35" s="141"/>
      <c r="C35" s="16"/>
      <c r="D35" s="16"/>
      <c r="E35" s="16"/>
      <c r="F35" s="16"/>
      <c r="G35" s="16"/>
      <c r="H35" s="13"/>
      <c r="I35" s="252"/>
    </row>
    <row r="36" spans="1:9" s="9" customFormat="1" ht="30" customHeight="1">
      <c r="A36" s="141"/>
      <c r="B36" s="141"/>
      <c r="C36" s="166"/>
      <c r="D36" s="166"/>
      <c r="E36" s="166"/>
      <c r="F36" s="166"/>
      <c r="G36" s="166"/>
      <c r="H36" s="13"/>
      <c r="I36" s="252"/>
    </row>
    <row r="37" spans="1:9" s="9" customFormat="1" ht="30" customHeight="1">
      <c r="I37" s="258"/>
    </row>
    <row r="38" spans="1:9" s="9" customFormat="1" ht="30" customHeight="1">
      <c r="A38" s="141"/>
      <c r="B38" s="141"/>
      <c r="C38" s="111"/>
      <c r="D38" s="111"/>
      <c r="E38" s="111"/>
      <c r="F38" s="111"/>
      <c r="G38" s="111"/>
      <c r="H38" s="13"/>
      <c r="I38" s="252"/>
    </row>
    <row r="39" spans="1:9" s="9" customFormat="1" ht="30" customHeight="1">
      <c r="A39" s="112"/>
      <c r="B39" s="112"/>
      <c r="C39" s="165"/>
      <c r="D39" s="165"/>
      <c r="E39" s="165"/>
      <c r="F39" s="165"/>
      <c r="G39" s="165"/>
      <c r="H39" s="151"/>
      <c r="I39" s="259"/>
    </row>
    <row r="40" spans="1:9" s="9" customFormat="1" ht="30" customHeight="1">
      <c r="A40" s="146"/>
      <c r="B40" s="146"/>
      <c r="C40" s="16"/>
      <c r="D40" s="16"/>
      <c r="E40" s="16"/>
      <c r="F40" s="16"/>
      <c r="G40" s="16"/>
      <c r="H40" s="151"/>
      <c r="I40" s="259"/>
    </row>
    <row r="41" spans="1:9" s="9" customFormat="1" ht="30" customHeight="1">
      <c r="A41" s="146"/>
      <c r="B41" s="146"/>
      <c r="C41" s="16"/>
      <c r="D41" s="16"/>
      <c r="E41" s="16"/>
      <c r="F41" s="16"/>
      <c r="G41" s="16"/>
      <c r="H41" s="151"/>
      <c r="I41" s="259"/>
    </row>
    <row r="42" spans="1:9" s="9" customFormat="1" ht="30" customHeight="1">
      <c r="A42" s="146"/>
      <c r="B42" s="146"/>
      <c r="C42" s="16"/>
      <c r="D42" s="16"/>
      <c r="E42" s="16"/>
      <c r="F42" s="16"/>
      <c r="G42" s="16"/>
      <c r="H42" s="151"/>
      <c r="I42" s="259"/>
    </row>
    <row r="43" spans="1:9" s="9" customFormat="1" ht="30" customHeight="1">
      <c r="A43" s="146"/>
      <c r="B43" s="146"/>
      <c r="C43" s="16"/>
      <c r="D43" s="16"/>
      <c r="E43" s="16"/>
      <c r="F43" s="16"/>
      <c r="G43" s="16"/>
      <c r="H43" s="151"/>
      <c r="I43" s="259"/>
    </row>
    <row r="44" spans="1:9" ht="30" customHeight="1">
      <c r="A44" s="148"/>
      <c r="B44" s="148"/>
      <c r="C44" s="18"/>
      <c r="D44" s="18"/>
      <c r="E44" s="18"/>
      <c r="F44" s="18"/>
      <c r="G44" s="18"/>
      <c r="H44" s="147"/>
      <c r="I44" s="254"/>
    </row>
    <row r="45" spans="1:9" ht="30" customHeight="1">
      <c r="A45" s="17"/>
      <c r="B45" s="17"/>
      <c r="C45" s="160"/>
      <c r="D45" s="160"/>
      <c r="E45" s="160"/>
      <c r="F45" s="160"/>
      <c r="G45" s="160"/>
      <c r="H45" s="19"/>
      <c r="I45" s="248"/>
    </row>
    <row r="46" spans="1:9" ht="30" customHeight="1">
      <c r="A46" s="20"/>
      <c r="B46" s="20"/>
      <c r="C46" s="143"/>
      <c r="D46" s="143"/>
      <c r="E46" s="143"/>
      <c r="F46" s="143"/>
      <c r="G46" s="143"/>
      <c r="H46" s="19"/>
      <c r="I46" s="248"/>
    </row>
    <row r="47" spans="1:9" ht="30" customHeight="1">
      <c r="A47" s="21"/>
      <c r="B47" s="21"/>
      <c r="C47" s="143"/>
      <c r="D47" s="143"/>
      <c r="E47" s="143"/>
      <c r="F47" s="143"/>
      <c r="G47" s="143"/>
      <c r="H47" s="19"/>
      <c r="I47" s="248"/>
    </row>
    <row r="48" spans="1:9" ht="30" customHeight="1">
      <c r="A48" s="19"/>
      <c r="B48" s="19"/>
      <c r="C48" s="111"/>
      <c r="D48" s="111"/>
      <c r="E48" s="111"/>
      <c r="F48" s="111"/>
      <c r="G48" s="111"/>
      <c r="H48" s="19"/>
      <c r="I48" s="248"/>
    </row>
    <row r="49" spans="1:9" ht="30" customHeight="1">
      <c r="A49" s="19"/>
      <c r="B49" s="19"/>
      <c r="C49" s="19"/>
      <c r="D49" s="19"/>
      <c r="E49" s="19"/>
      <c r="F49" s="19"/>
      <c r="G49" s="19"/>
      <c r="H49" s="19"/>
      <c r="I49" s="248"/>
    </row>
    <row r="50" spans="1:9" ht="30" customHeight="1">
      <c r="A50" s="19"/>
      <c r="B50" s="19"/>
      <c r="C50" s="19"/>
      <c r="D50" s="19"/>
      <c r="E50" s="19"/>
      <c r="F50" s="19"/>
      <c r="G50" s="19"/>
      <c r="H50" s="19"/>
      <c r="I50" s="248"/>
    </row>
    <row r="51" spans="1:9" ht="30" customHeight="1">
      <c r="A51" s="19"/>
      <c r="B51" s="19"/>
      <c r="C51" s="29"/>
      <c r="D51" s="29"/>
      <c r="E51" s="29"/>
      <c r="F51" s="29"/>
      <c r="G51" s="29"/>
      <c r="H51" s="19"/>
      <c r="I51" s="248"/>
    </row>
    <row r="52" spans="1:9" ht="30" customHeight="1">
      <c r="A52" s="19"/>
      <c r="B52" s="19"/>
      <c r="C52" s="19"/>
      <c r="D52" s="19"/>
      <c r="E52" s="19"/>
      <c r="F52" s="19"/>
      <c r="G52" s="19"/>
      <c r="H52" s="19"/>
      <c r="I52" s="248"/>
    </row>
    <row r="53" spans="1:9" ht="30" customHeight="1">
      <c r="A53" s="19"/>
      <c r="B53" s="19"/>
      <c r="C53" s="19"/>
      <c r="D53" s="19"/>
      <c r="E53" s="19"/>
      <c r="F53" s="19"/>
      <c r="G53" s="19"/>
      <c r="H53" s="19"/>
      <c r="I53" s="248"/>
    </row>
    <row r="54" spans="1:9" ht="30" customHeight="1">
      <c r="A54" s="914"/>
      <c r="B54" s="914"/>
      <c r="C54" s="914"/>
      <c r="D54" s="914"/>
      <c r="E54" s="914"/>
      <c r="F54" s="914"/>
      <c r="G54" s="914"/>
      <c r="H54" s="914"/>
      <c r="I54" s="248"/>
    </row>
    <row r="55" spans="1:9" ht="30" customHeight="1">
      <c r="A55" s="27"/>
      <c r="B55" s="27"/>
      <c r="C55" s="26"/>
      <c r="D55" s="26"/>
      <c r="E55" s="26"/>
      <c r="F55" s="26"/>
      <c r="G55" s="26"/>
      <c r="H55" s="27"/>
      <c r="I55" s="255"/>
    </row>
    <row r="56" spans="1:9" ht="30" customHeight="1">
      <c r="A56" s="19"/>
      <c r="B56" s="19"/>
      <c r="C56" s="151"/>
      <c r="D56" s="151"/>
      <c r="E56" s="151"/>
      <c r="F56" s="151"/>
      <c r="G56" s="151"/>
      <c r="H56" s="27"/>
      <c r="I56" s="255"/>
    </row>
    <row r="57" spans="1:9" ht="30" customHeight="1">
      <c r="A57" s="112"/>
      <c r="B57" s="112"/>
      <c r="C57" s="152"/>
      <c r="D57" s="152"/>
      <c r="E57" s="152"/>
      <c r="F57" s="152"/>
      <c r="G57" s="152"/>
      <c r="H57" s="27"/>
      <c r="I57" s="255"/>
    </row>
    <row r="58" spans="1:9" ht="30" customHeight="1">
      <c r="A58" s="27"/>
      <c r="B58" s="27"/>
      <c r="C58" s="153"/>
      <c r="D58" s="153"/>
      <c r="E58" s="153"/>
      <c r="F58" s="153"/>
      <c r="G58" s="153"/>
      <c r="H58" s="27"/>
      <c r="I58" s="255"/>
    </row>
    <row r="59" spans="1:9" ht="30" customHeight="1">
      <c r="A59" s="27"/>
      <c r="B59" s="27"/>
      <c r="C59" s="154"/>
      <c r="D59" s="154"/>
      <c r="E59" s="154"/>
      <c r="F59" s="154"/>
      <c r="G59" s="154"/>
      <c r="H59" s="27"/>
      <c r="I59" s="255"/>
    </row>
    <row r="60" spans="1:9" ht="30" customHeight="1">
      <c r="A60" s="112"/>
      <c r="B60" s="112"/>
      <c r="C60" s="146"/>
      <c r="D60" s="146"/>
      <c r="E60" s="146"/>
      <c r="F60" s="146"/>
      <c r="G60" s="146"/>
      <c r="H60" s="12"/>
      <c r="I60" s="253"/>
    </row>
    <row r="61" spans="1:9" ht="30" customHeight="1">
      <c r="A61" s="141"/>
      <c r="B61" s="141"/>
      <c r="C61" s="143"/>
      <c r="D61" s="143"/>
      <c r="E61" s="143"/>
      <c r="F61" s="143"/>
      <c r="G61" s="143"/>
      <c r="H61" s="19"/>
      <c r="I61" s="248"/>
    </row>
    <row r="62" spans="1:9" ht="30" customHeight="1">
      <c r="A62" s="112"/>
      <c r="B62" s="112"/>
      <c r="C62" s="144"/>
      <c r="D62" s="144"/>
      <c r="E62" s="144"/>
      <c r="F62" s="144"/>
      <c r="G62" s="144"/>
      <c r="H62" s="157"/>
      <c r="I62" s="256"/>
    </row>
    <row r="63" spans="1:9" ht="30" customHeight="1">
      <c r="A63" s="156"/>
      <c r="B63" s="156"/>
      <c r="C63" s="18"/>
      <c r="D63" s="18"/>
      <c r="E63" s="18"/>
      <c r="F63" s="18"/>
      <c r="G63" s="18"/>
      <c r="H63" s="157"/>
      <c r="I63" s="256"/>
    </row>
    <row r="64" spans="1:9" ht="30" customHeight="1">
      <c r="A64" s="156"/>
      <c r="B64" s="156"/>
      <c r="C64" s="18"/>
      <c r="D64" s="18"/>
      <c r="E64" s="18"/>
      <c r="F64" s="18"/>
      <c r="G64" s="18"/>
      <c r="H64" s="157"/>
      <c r="I64" s="256"/>
    </row>
    <row r="65" spans="1:9" ht="30" customHeight="1">
      <c r="A65" s="156"/>
      <c r="B65" s="156"/>
      <c r="C65" s="18"/>
      <c r="D65" s="18"/>
      <c r="E65" s="18"/>
      <c r="F65" s="18"/>
      <c r="G65" s="18"/>
      <c r="H65" s="157"/>
      <c r="I65" s="256"/>
    </row>
    <row r="66" spans="1:9" ht="30" customHeight="1">
      <c r="A66" s="156"/>
      <c r="B66" s="156"/>
      <c r="C66" s="145"/>
      <c r="D66" s="145"/>
      <c r="E66" s="145"/>
      <c r="F66" s="145"/>
      <c r="G66" s="145"/>
      <c r="H66" s="157"/>
      <c r="I66" s="256"/>
    </row>
    <row r="67" spans="1:9" ht="30" customHeight="1">
      <c r="A67" s="156"/>
      <c r="B67" s="156"/>
      <c r="C67" s="18"/>
      <c r="D67" s="18"/>
      <c r="E67" s="18"/>
      <c r="F67" s="18"/>
      <c r="G67" s="18"/>
      <c r="H67" s="157"/>
      <c r="I67" s="256"/>
    </row>
    <row r="68" spans="1:9" ht="30" customHeight="1">
      <c r="A68" s="141"/>
      <c r="B68" s="141"/>
      <c r="C68" s="143"/>
      <c r="D68" s="143"/>
      <c r="E68" s="143"/>
      <c r="F68" s="143"/>
      <c r="G68" s="143"/>
      <c r="H68" s="19"/>
      <c r="I68" s="248"/>
    </row>
    <row r="69" spans="1:9" ht="30" customHeight="1">
      <c r="A69" s="141"/>
      <c r="B69" s="141"/>
      <c r="C69" s="143"/>
      <c r="D69" s="143"/>
      <c r="E69" s="143"/>
      <c r="F69" s="143"/>
      <c r="G69" s="143"/>
      <c r="H69" s="19"/>
      <c r="I69" s="248"/>
    </row>
    <row r="70" spans="1:9" ht="30" customHeight="1">
      <c r="A70" s="112"/>
      <c r="B70" s="112"/>
      <c r="C70" s="144"/>
      <c r="D70" s="144"/>
      <c r="E70" s="144"/>
      <c r="F70" s="144"/>
      <c r="G70" s="144"/>
      <c r="H70" s="19"/>
      <c r="I70" s="248"/>
    </row>
    <row r="71" spans="1:9" ht="30" customHeight="1">
      <c r="A71" s="141"/>
      <c r="B71" s="141"/>
      <c r="C71" s="145"/>
      <c r="D71" s="145"/>
      <c r="E71" s="145"/>
      <c r="F71" s="145"/>
      <c r="G71" s="145"/>
      <c r="H71" s="19"/>
      <c r="I71" s="248"/>
    </row>
    <row r="72" spans="1:9" ht="30" customHeight="1">
      <c r="A72" s="141"/>
      <c r="B72" s="141"/>
      <c r="C72" s="145"/>
      <c r="D72" s="145"/>
      <c r="E72" s="145"/>
      <c r="F72" s="145"/>
      <c r="G72" s="145"/>
      <c r="H72" s="19"/>
      <c r="I72" s="248"/>
    </row>
    <row r="73" spans="1:9" ht="30" customHeight="1">
      <c r="A73" s="141"/>
      <c r="B73" s="141"/>
      <c r="C73" s="143"/>
      <c r="D73" s="143"/>
      <c r="E73" s="143"/>
      <c r="F73" s="143"/>
      <c r="G73" s="143"/>
      <c r="H73" s="19"/>
      <c r="I73" s="248"/>
    </row>
    <row r="74" spans="1:9" ht="30" customHeight="1">
      <c r="A74" s="146"/>
      <c r="B74" s="146"/>
      <c r="C74" s="143"/>
      <c r="D74" s="143"/>
      <c r="E74" s="143"/>
      <c r="F74" s="143"/>
      <c r="G74" s="143"/>
      <c r="H74" s="147"/>
      <c r="I74" s="254"/>
    </row>
    <row r="75" spans="1:9" ht="30" customHeight="1">
      <c r="A75" s="112"/>
      <c r="B75" s="112"/>
      <c r="C75" s="113"/>
      <c r="D75" s="113"/>
      <c r="E75" s="113"/>
      <c r="F75" s="113"/>
      <c r="G75" s="113"/>
      <c r="H75" s="147"/>
      <c r="I75" s="254"/>
    </row>
    <row r="76" spans="1:9" ht="30" customHeight="1">
      <c r="A76" s="148"/>
      <c r="B76" s="148"/>
      <c r="C76" s="149"/>
      <c r="D76" s="149"/>
      <c r="E76" s="149"/>
      <c r="F76" s="149"/>
      <c r="G76" s="149"/>
      <c r="H76" s="147"/>
      <c r="I76" s="254"/>
    </row>
    <row r="77" spans="1:9" ht="30" customHeight="1">
      <c r="A77" s="148"/>
      <c r="B77" s="148"/>
      <c r="C77" s="111"/>
      <c r="D77" s="111"/>
      <c r="E77" s="111"/>
      <c r="F77" s="111"/>
      <c r="G77" s="111"/>
      <c r="H77" s="147"/>
      <c r="I77" s="254"/>
    </row>
    <row r="78" spans="1:9" ht="30" customHeight="1">
      <c r="A78" s="19"/>
      <c r="B78" s="19"/>
      <c r="C78" s="143"/>
      <c r="D78" s="143"/>
      <c r="E78" s="143"/>
      <c r="F78" s="143"/>
      <c r="G78" s="143"/>
      <c r="H78" s="147"/>
      <c r="I78" s="254"/>
    </row>
    <row r="79" spans="1:9" ht="30" customHeight="1">
      <c r="A79" s="112"/>
      <c r="B79" s="112"/>
      <c r="C79" s="150"/>
      <c r="D79" s="150"/>
      <c r="E79" s="150"/>
      <c r="F79" s="150"/>
      <c r="G79" s="150"/>
      <c r="H79" s="147"/>
      <c r="I79" s="254"/>
    </row>
    <row r="80" spans="1:9" ht="30" customHeight="1">
      <c r="A80" s="17"/>
      <c r="B80" s="17"/>
      <c r="C80" s="145"/>
      <c r="D80" s="145"/>
      <c r="E80" s="145"/>
      <c r="F80" s="145"/>
      <c r="G80" s="145"/>
      <c r="H80" s="19"/>
      <c r="I80" s="248"/>
    </row>
    <row r="81" spans="1:9" ht="30" customHeight="1">
      <c r="A81" s="20"/>
      <c r="B81" s="20"/>
      <c r="C81" s="143"/>
      <c r="D81" s="143"/>
      <c r="E81" s="143"/>
      <c r="F81" s="143"/>
      <c r="G81" s="143"/>
      <c r="H81" s="19"/>
      <c r="I81" s="248"/>
    </row>
    <row r="82" spans="1:9" ht="30" customHeight="1">
      <c r="A82" s="21"/>
      <c r="B82" s="21"/>
      <c r="C82" s="143"/>
      <c r="D82" s="143"/>
      <c r="E82" s="143"/>
      <c r="F82" s="143"/>
      <c r="G82" s="143"/>
      <c r="H82" s="19"/>
      <c r="I82" s="248"/>
    </row>
    <row r="83" spans="1:9" ht="30" customHeight="1">
      <c r="A83" s="19"/>
      <c r="B83" s="19"/>
      <c r="C83" s="111"/>
      <c r="D83" s="111"/>
      <c r="E83" s="111"/>
      <c r="F83" s="111"/>
      <c r="G83" s="111"/>
      <c r="H83" s="19"/>
      <c r="I83" s="248"/>
    </row>
    <row r="84" spans="1:9" ht="30" customHeight="1">
      <c r="A84" s="19"/>
      <c r="B84" s="19"/>
      <c r="C84" s="19"/>
      <c r="D84" s="19"/>
      <c r="E84" s="19"/>
      <c r="F84" s="19"/>
      <c r="G84" s="19"/>
      <c r="H84" s="19"/>
      <c r="I84" s="248"/>
    </row>
    <row r="85" spans="1:9" ht="30" customHeight="1">
      <c r="A85" s="19"/>
      <c r="B85" s="19"/>
      <c r="C85" s="19"/>
      <c r="D85" s="19"/>
      <c r="E85" s="19"/>
      <c r="F85" s="19"/>
      <c r="G85" s="19"/>
      <c r="H85" s="19"/>
      <c r="I85" s="248"/>
    </row>
    <row r="86" spans="1:9" ht="30" customHeight="1">
      <c r="A86" s="19"/>
      <c r="B86" s="19"/>
      <c r="C86" s="19"/>
      <c r="D86" s="19"/>
      <c r="E86" s="19"/>
      <c r="F86" s="19"/>
      <c r="G86" s="19"/>
      <c r="H86" s="19"/>
      <c r="I86" s="248"/>
    </row>
    <row r="87" spans="1:9" ht="30" customHeight="1">
      <c r="A87" s="19"/>
      <c r="B87" s="19"/>
      <c r="C87" s="19"/>
      <c r="D87" s="19"/>
      <c r="E87" s="19"/>
      <c r="F87" s="19"/>
      <c r="G87" s="19"/>
      <c r="H87" s="19"/>
      <c r="I87" s="248"/>
    </row>
    <row r="88" spans="1:9" ht="30" customHeight="1">
      <c r="A88" s="19"/>
      <c r="B88" s="19"/>
      <c r="C88" s="19"/>
      <c r="D88" s="19"/>
      <c r="E88" s="19"/>
      <c r="F88" s="19"/>
      <c r="G88" s="19"/>
      <c r="H88" s="19"/>
      <c r="I88" s="248"/>
    </row>
    <row r="89" spans="1:9" ht="30" customHeight="1">
      <c r="A89" s="19"/>
      <c r="B89" s="19"/>
      <c r="C89" s="19"/>
      <c r="D89" s="19"/>
      <c r="E89" s="19"/>
      <c r="F89" s="19"/>
      <c r="G89" s="19"/>
      <c r="H89" s="19"/>
      <c r="I89" s="248"/>
    </row>
    <row r="90" spans="1:9" ht="30" customHeight="1">
      <c r="A90" s="19"/>
      <c r="B90" s="19"/>
      <c r="C90" s="29"/>
      <c r="D90" s="29"/>
      <c r="E90" s="29"/>
      <c r="F90" s="29"/>
      <c r="G90" s="29"/>
      <c r="H90" s="19"/>
      <c r="I90" s="248"/>
    </row>
    <row r="91" spans="1:9" ht="30" customHeight="1">
      <c r="A91" s="19"/>
      <c r="B91" s="19"/>
      <c r="C91" s="19"/>
      <c r="D91" s="19"/>
      <c r="E91" s="19"/>
      <c r="F91" s="19"/>
      <c r="G91" s="19"/>
      <c r="H91" s="19"/>
      <c r="I91" s="248"/>
    </row>
    <row r="92" spans="1:9" ht="30" customHeight="1">
      <c r="A92" s="19"/>
      <c r="B92" s="19"/>
      <c r="C92" s="19"/>
      <c r="D92" s="19"/>
      <c r="E92" s="19"/>
      <c r="F92" s="19"/>
      <c r="G92" s="19"/>
      <c r="H92" s="19"/>
      <c r="I92" s="248"/>
    </row>
    <row r="93" spans="1:9" ht="30" customHeight="1">
      <c r="A93" s="19"/>
      <c r="B93" s="19"/>
      <c r="C93" s="19"/>
      <c r="D93" s="19"/>
      <c r="E93" s="19"/>
      <c r="F93" s="19"/>
      <c r="G93" s="19"/>
      <c r="H93" s="19"/>
      <c r="I93" s="248"/>
    </row>
    <row r="94" spans="1:9" ht="30" customHeight="1">
      <c r="A94" s="914"/>
      <c r="B94" s="914"/>
      <c r="C94" s="914"/>
      <c r="D94" s="914"/>
      <c r="E94" s="914"/>
      <c r="F94" s="914"/>
      <c r="G94" s="914"/>
      <c r="H94" s="914"/>
      <c r="I94" s="248"/>
    </row>
    <row r="95" spans="1:9" ht="30" customHeight="1">
      <c r="A95" s="27"/>
      <c r="B95" s="27"/>
      <c r="C95" s="26"/>
      <c r="D95" s="26"/>
      <c r="E95" s="26"/>
      <c r="F95" s="26"/>
      <c r="G95" s="26"/>
      <c r="H95" s="27"/>
      <c r="I95" s="255"/>
    </row>
    <row r="96" spans="1:9" ht="30" customHeight="1">
      <c r="A96" s="19"/>
      <c r="B96" s="19"/>
      <c r="C96" s="151"/>
      <c r="D96" s="151"/>
      <c r="E96" s="151"/>
      <c r="F96" s="151"/>
      <c r="G96" s="151"/>
      <c r="H96" s="27"/>
      <c r="I96" s="255"/>
    </row>
    <row r="97" spans="1:14" ht="30" customHeight="1">
      <c r="A97" s="112"/>
      <c r="B97" s="112"/>
      <c r="C97" s="152"/>
      <c r="D97" s="152"/>
      <c r="E97" s="152"/>
      <c r="F97" s="152"/>
      <c r="G97" s="152"/>
      <c r="H97" s="27"/>
      <c r="I97" s="255"/>
    </row>
    <row r="98" spans="1:14" ht="30" customHeight="1">
      <c r="A98" s="27"/>
      <c r="B98" s="27"/>
      <c r="C98" s="153"/>
      <c r="D98" s="153"/>
      <c r="E98" s="153"/>
      <c r="F98" s="153"/>
      <c r="G98" s="153"/>
      <c r="H98" s="27"/>
      <c r="I98" s="255"/>
    </row>
    <row r="99" spans="1:14" ht="30" customHeight="1">
      <c r="A99" s="27"/>
      <c r="B99" s="27"/>
      <c r="C99" s="154"/>
      <c r="D99" s="154"/>
      <c r="E99" s="154"/>
      <c r="F99" s="154"/>
      <c r="G99" s="154"/>
      <c r="H99" s="27"/>
      <c r="I99" s="255"/>
    </row>
    <row r="100" spans="1:14" ht="30" customHeight="1">
      <c r="A100" s="112"/>
      <c r="B100" s="112"/>
      <c r="C100" s="155"/>
      <c r="D100" s="155"/>
      <c r="E100" s="155"/>
      <c r="F100" s="155"/>
      <c r="G100" s="155"/>
      <c r="H100" s="12"/>
      <c r="I100" s="253"/>
    </row>
    <row r="101" spans="1:14" ht="30" customHeight="1">
      <c r="A101" s="141"/>
      <c r="B101" s="141"/>
      <c r="C101" s="18"/>
      <c r="D101" s="18"/>
      <c r="E101" s="18"/>
      <c r="F101" s="18"/>
      <c r="G101" s="18"/>
      <c r="H101" s="19"/>
      <c r="I101" s="248"/>
    </row>
    <row r="102" spans="1:14" ht="30" customHeight="1">
      <c r="A102" s="156"/>
      <c r="B102" s="156"/>
      <c r="C102" s="18"/>
      <c r="D102" s="18"/>
      <c r="E102" s="18"/>
      <c r="F102" s="18"/>
      <c r="G102" s="18"/>
      <c r="H102" s="157"/>
      <c r="I102" s="256"/>
    </row>
    <row r="103" spans="1:14" ht="30" customHeight="1">
      <c r="A103" s="156"/>
      <c r="B103" s="156"/>
      <c r="C103" s="18"/>
      <c r="D103" s="18"/>
      <c r="E103" s="18"/>
      <c r="F103" s="18"/>
      <c r="G103" s="18"/>
      <c r="H103" s="157"/>
      <c r="I103" s="256"/>
    </row>
    <row r="104" spans="1:14" ht="30" customHeight="1">
      <c r="A104" s="156"/>
      <c r="B104" s="156"/>
      <c r="C104" s="158"/>
      <c r="D104" s="158"/>
      <c r="E104" s="158"/>
      <c r="F104" s="158"/>
      <c r="G104" s="158"/>
      <c r="H104" s="157"/>
      <c r="I104" s="256"/>
    </row>
    <row r="105" spans="1:14" ht="30" customHeight="1">
      <c r="A105" s="156"/>
      <c r="B105" s="156"/>
      <c r="C105" s="158"/>
      <c r="D105" s="158"/>
      <c r="E105" s="158"/>
      <c r="F105" s="158"/>
      <c r="G105" s="158"/>
      <c r="H105" s="157"/>
      <c r="I105" s="256"/>
    </row>
    <row r="106" spans="1:14" ht="30" customHeight="1">
      <c r="A106" s="156"/>
      <c r="B106" s="156"/>
      <c r="C106" s="158"/>
      <c r="D106" s="158"/>
      <c r="E106" s="158"/>
      <c r="F106" s="158"/>
      <c r="G106" s="158"/>
      <c r="H106" s="157"/>
      <c r="I106" s="256"/>
      <c r="K106" s="19"/>
      <c r="L106" s="19"/>
      <c r="M106" s="19"/>
      <c r="N106" s="19"/>
    </row>
    <row r="107" spans="1:14" ht="30" customHeight="1">
      <c r="A107" s="17"/>
      <c r="B107" s="17"/>
      <c r="C107" s="159"/>
      <c r="D107" s="159"/>
      <c r="E107" s="159"/>
      <c r="F107" s="159"/>
      <c r="G107" s="159"/>
      <c r="H107" s="157"/>
      <c r="I107" s="256"/>
      <c r="K107" s="19"/>
      <c r="L107" s="19"/>
      <c r="M107" s="19"/>
      <c r="N107" s="19"/>
    </row>
    <row r="108" spans="1:14" ht="30" customHeight="1">
      <c r="A108" s="17"/>
      <c r="B108" s="17"/>
      <c r="C108" s="144"/>
      <c r="D108" s="144"/>
      <c r="E108" s="144"/>
      <c r="F108" s="144"/>
      <c r="G108" s="144"/>
      <c r="H108" s="157"/>
      <c r="I108" s="256"/>
      <c r="K108" s="19"/>
      <c r="L108" s="19"/>
      <c r="M108" s="19"/>
      <c r="N108" s="19"/>
    </row>
    <row r="109" spans="1:14" ht="30" customHeight="1">
      <c r="A109" s="141"/>
      <c r="B109" s="141"/>
      <c r="C109" s="18"/>
      <c r="D109" s="18"/>
      <c r="E109" s="18"/>
      <c r="F109" s="18"/>
      <c r="G109" s="18"/>
      <c r="H109" s="19"/>
      <c r="I109" s="248"/>
      <c r="K109" s="19"/>
      <c r="L109" s="19"/>
      <c r="M109" s="19"/>
      <c r="N109" s="19"/>
    </row>
    <row r="110" spans="1:14" ht="30" customHeight="1">
      <c r="A110" s="141"/>
      <c r="B110" s="141"/>
      <c r="C110" s="18"/>
      <c r="D110" s="18"/>
      <c r="E110" s="18"/>
      <c r="F110" s="18"/>
      <c r="G110" s="18"/>
      <c r="H110" s="19"/>
      <c r="I110" s="248"/>
    </row>
    <row r="111" spans="1:14" ht="30" customHeight="1">
      <c r="A111" s="19"/>
      <c r="B111" s="19"/>
      <c r="C111" s="18"/>
      <c r="D111" s="18"/>
      <c r="E111" s="18"/>
      <c r="F111" s="18"/>
      <c r="G111" s="18"/>
      <c r="H111" s="19"/>
      <c r="I111" s="248"/>
    </row>
    <row r="112" spans="1:14" ht="30" customHeight="1">
      <c r="A112" s="141"/>
      <c r="B112" s="141"/>
      <c r="C112" s="160"/>
      <c r="D112" s="160"/>
      <c r="E112" s="160"/>
      <c r="F112" s="160"/>
      <c r="G112" s="160"/>
      <c r="H112" s="19"/>
      <c r="I112" s="248"/>
    </row>
    <row r="113" spans="1:15" ht="30" customHeight="1">
      <c r="A113" s="141"/>
      <c r="B113" s="141"/>
      <c r="C113" s="160"/>
      <c r="D113" s="160"/>
      <c r="E113" s="160"/>
      <c r="F113" s="160"/>
      <c r="G113" s="160"/>
      <c r="H113" s="19"/>
      <c r="I113" s="248"/>
    </row>
    <row r="114" spans="1:15" ht="30" customHeight="1">
      <c r="A114" s="141"/>
      <c r="B114" s="141"/>
      <c r="C114" s="143"/>
      <c r="D114" s="143"/>
      <c r="E114" s="143"/>
      <c r="F114" s="143"/>
      <c r="G114" s="143"/>
      <c r="H114" s="19"/>
      <c r="I114" s="248"/>
    </row>
    <row r="115" spans="1:15" ht="30" customHeight="1">
      <c r="A115" s="146"/>
      <c r="B115" s="146"/>
      <c r="C115" s="143"/>
      <c r="D115" s="143"/>
      <c r="E115" s="143"/>
      <c r="F115" s="143"/>
      <c r="G115" s="143"/>
      <c r="H115" s="147"/>
      <c r="I115" s="254"/>
    </row>
    <row r="116" spans="1:15" ht="30" customHeight="1">
      <c r="A116" s="148"/>
      <c r="B116" s="148"/>
      <c r="C116" s="111"/>
      <c r="D116" s="111"/>
      <c r="E116" s="111"/>
      <c r="F116" s="111"/>
      <c r="G116" s="111"/>
      <c r="H116" s="147"/>
      <c r="I116" s="254"/>
    </row>
    <row r="117" spans="1:15" ht="30" customHeight="1">
      <c r="A117" s="148"/>
      <c r="B117" s="148"/>
      <c r="C117" s="111"/>
      <c r="D117" s="111"/>
      <c r="E117" s="111"/>
      <c r="F117" s="111"/>
      <c r="G117" s="111"/>
      <c r="H117" s="147"/>
      <c r="I117" s="254"/>
    </row>
    <row r="118" spans="1:15" ht="30" customHeight="1">
      <c r="A118" s="148"/>
      <c r="B118" s="148"/>
      <c r="C118" s="111"/>
      <c r="D118" s="111"/>
      <c r="E118" s="111"/>
      <c r="F118" s="111"/>
      <c r="G118" s="111"/>
      <c r="H118" s="147"/>
      <c r="I118" s="254"/>
      <c r="K118" s="19"/>
      <c r="L118" s="19"/>
      <c r="M118" s="19"/>
      <c r="N118" s="19"/>
      <c r="O118" s="19"/>
    </row>
    <row r="119" spans="1:15" ht="30" customHeight="1">
      <c r="A119" s="146"/>
      <c r="B119" s="146"/>
      <c r="C119" s="143"/>
      <c r="D119" s="143"/>
      <c r="E119" s="143"/>
      <c r="F119" s="143"/>
      <c r="G119" s="143"/>
      <c r="H119" s="147"/>
      <c r="I119" s="254"/>
      <c r="K119" s="19"/>
      <c r="L119" s="19"/>
      <c r="M119" s="19"/>
      <c r="N119" s="19"/>
      <c r="O119" s="19"/>
    </row>
    <row r="120" spans="1:15" ht="30" customHeight="1">
      <c r="A120" s="148"/>
      <c r="B120" s="148"/>
      <c r="C120" s="160"/>
      <c r="D120" s="160"/>
      <c r="E120" s="160"/>
      <c r="F120" s="160"/>
      <c r="G120" s="160"/>
      <c r="H120" s="147"/>
      <c r="I120" s="254"/>
      <c r="K120" s="19"/>
      <c r="L120" s="19"/>
      <c r="M120" s="19"/>
      <c r="N120" s="19"/>
      <c r="O120" s="19"/>
    </row>
    <row r="121" spans="1:15" ht="30" customHeight="1">
      <c r="A121" s="17"/>
      <c r="B121" s="17"/>
      <c r="C121" s="160"/>
      <c r="D121" s="160"/>
      <c r="E121" s="160"/>
      <c r="F121" s="160"/>
      <c r="G121" s="160"/>
      <c r="H121" s="19"/>
      <c r="I121" s="248"/>
      <c r="K121" s="19"/>
      <c r="L121" s="19"/>
      <c r="M121" s="19"/>
      <c r="N121" s="19"/>
      <c r="O121" s="19"/>
    </row>
    <row r="122" spans="1:15" ht="30" customHeight="1">
      <c r="A122" s="20"/>
      <c r="B122" s="20"/>
      <c r="C122" s="143"/>
      <c r="D122" s="143"/>
      <c r="E122" s="143"/>
      <c r="F122" s="143"/>
      <c r="G122" s="143"/>
      <c r="H122" s="19"/>
      <c r="I122" s="248"/>
      <c r="K122" s="19"/>
      <c r="L122" s="19"/>
      <c r="M122" s="19"/>
      <c r="N122" s="19"/>
      <c r="O122" s="19"/>
    </row>
    <row r="123" spans="1:15" ht="30" customHeight="1">
      <c r="A123" s="21"/>
      <c r="B123" s="21"/>
      <c r="C123" s="143"/>
      <c r="D123" s="143"/>
      <c r="E123" s="143"/>
      <c r="F123" s="143"/>
      <c r="G123" s="143"/>
      <c r="H123" s="19"/>
      <c r="I123" s="248"/>
      <c r="K123" s="19"/>
      <c r="L123" s="19"/>
      <c r="M123" s="19"/>
      <c r="N123" s="19"/>
      <c r="O123" s="19"/>
    </row>
    <row r="124" spans="1:15" ht="30" customHeight="1">
      <c r="A124" s="19"/>
      <c r="B124" s="19"/>
      <c r="C124" s="111"/>
      <c r="D124" s="111"/>
      <c r="E124" s="111"/>
      <c r="F124" s="111"/>
      <c r="G124" s="111"/>
      <c r="H124" s="19"/>
      <c r="I124" s="248"/>
      <c r="K124" s="19"/>
      <c r="L124" s="19"/>
      <c r="M124" s="19"/>
      <c r="N124" s="19"/>
      <c r="O124" s="19"/>
    </row>
    <row r="125" spans="1:15" ht="30" customHeight="1">
      <c r="A125" s="19"/>
      <c r="B125" s="19"/>
      <c r="C125" s="19"/>
      <c r="D125" s="19"/>
      <c r="E125" s="19"/>
      <c r="F125" s="19"/>
      <c r="G125" s="19"/>
      <c r="H125" s="19"/>
      <c r="I125" s="248"/>
      <c r="K125" s="19"/>
      <c r="L125" s="19"/>
      <c r="M125" s="19"/>
      <c r="N125" s="19"/>
      <c r="O125" s="19"/>
    </row>
    <row r="126" spans="1:15" ht="30" customHeight="1">
      <c r="A126" s="19"/>
      <c r="B126" s="19"/>
      <c r="C126" s="29"/>
      <c r="D126" s="29"/>
      <c r="E126" s="29"/>
      <c r="F126" s="29"/>
      <c r="G126" s="29"/>
      <c r="H126" s="19"/>
      <c r="I126" s="248"/>
      <c r="K126" s="19"/>
      <c r="L126" s="19"/>
      <c r="M126" s="19"/>
      <c r="N126" s="19"/>
      <c r="O126" s="19"/>
    </row>
    <row r="127" spans="1:15" ht="30" customHeight="1">
      <c r="A127" s="19"/>
      <c r="B127" s="19"/>
      <c r="C127" s="19"/>
      <c r="D127" s="19"/>
      <c r="E127" s="19"/>
      <c r="F127" s="19"/>
      <c r="G127" s="19"/>
      <c r="H127" s="19"/>
      <c r="I127" s="248"/>
      <c r="K127" s="19"/>
      <c r="L127" s="19"/>
      <c r="M127" s="19"/>
      <c r="N127" s="19"/>
      <c r="O127" s="19"/>
    </row>
    <row r="128" spans="1:15" ht="30" customHeight="1">
      <c r="A128" s="19"/>
      <c r="B128" s="19"/>
      <c r="C128" s="19"/>
      <c r="D128" s="19"/>
      <c r="E128" s="19"/>
      <c r="F128" s="19"/>
      <c r="G128" s="19"/>
      <c r="H128" s="19"/>
      <c r="I128" s="248"/>
      <c r="K128" s="19"/>
      <c r="L128" s="19"/>
      <c r="M128" s="19"/>
      <c r="N128" s="19"/>
      <c r="O128" s="19"/>
    </row>
    <row r="129" spans="1:15" ht="30" customHeight="1">
      <c r="A129" s="19"/>
      <c r="B129" s="19"/>
      <c r="C129" s="19"/>
      <c r="D129" s="19"/>
      <c r="E129" s="19"/>
      <c r="F129" s="19"/>
      <c r="G129" s="19"/>
      <c r="H129" s="19"/>
      <c r="I129" s="248"/>
      <c r="K129" s="19"/>
      <c r="L129" s="19"/>
      <c r="M129" s="19"/>
      <c r="N129" s="19"/>
      <c r="O129" s="19"/>
    </row>
    <row r="130" spans="1:15" ht="30" customHeight="1">
      <c r="A130" s="19"/>
      <c r="B130" s="19"/>
      <c r="C130" s="25"/>
      <c r="D130" s="25"/>
      <c r="E130" s="25"/>
      <c r="F130" s="25"/>
      <c r="G130" s="25"/>
      <c r="H130" s="19"/>
      <c r="I130" s="248"/>
      <c r="K130" s="913"/>
      <c r="L130" s="913"/>
      <c r="M130" s="913"/>
      <c r="N130" s="913"/>
      <c r="O130" s="913"/>
    </row>
    <row r="131" spans="1:15" ht="30" customHeight="1">
      <c r="A131" s="19"/>
      <c r="B131" s="19"/>
      <c r="C131" s="19"/>
      <c r="D131" s="19"/>
      <c r="E131" s="19"/>
      <c r="F131" s="19"/>
      <c r="G131" s="19"/>
      <c r="H131" s="19"/>
      <c r="I131" s="248"/>
    </row>
    <row r="132" spans="1:15" ht="30" customHeight="1">
      <c r="A132" s="19"/>
      <c r="B132" s="19"/>
      <c r="C132" s="161"/>
      <c r="D132" s="161"/>
      <c r="E132" s="161"/>
      <c r="F132" s="161"/>
      <c r="G132" s="161"/>
      <c r="H132" s="19"/>
      <c r="I132" s="248"/>
    </row>
    <row r="133" spans="1:15" ht="30" customHeight="1">
      <c r="A133" s="27"/>
      <c r="B133" s="27"/>
      <c r="C133" s="26"/>
      <c r="D133" s="26"/>
      <c r="E133" s="26"/>
      <c r="F133" s="26"/>
      <c r="G133" s="26"/>
      <c r="H133" s="27"/>
      <c r="I133" s="255"/>
    </row>
    <row r="134" spans="1:15" ht="30" customHeight="1">
      <c r="A134" s="19"/>
      <c r="B134" s="19"/>
      <c r="C134" s="19"/>
      <c r="D134" s="19"/>
      <c r="E134" s="19"/>
      <c r="F134" s="19"/>
      <c r="G134" s="19"/>
      <c r="H134" s="19"/>
      <c r="I134" s="248"/>
    </row>
    <row r="135" spans="1:15" ht="30" customHeight="1">
      <c r="A135" s="19"/>
      <c r="B135" s="19"/>
      <c r="C135" s="28"/>
      <c r="D135" s="28"/>
      <c r="E135" s="28"/>
      <c r="F135" s="28"/>
      <c r="G135" s="28"/>
      <c r="H135" s="19"/>
      <c r="I135" s="248"/>
    </row>
    <row r="136" spans="1:15" ht="30" customHeight="1">
      <c r="A136" s="19"/>
      <c r="B136" s="19"/>
      <c r="C136" s="28"/>
      <c r="D136" s="28"/>
      <c r="E136" s="28"/>
      <c r="F136" s="28"/>
      <c r="G136" s="28"/>
      <c r="H136" s="19"/>
      <c r="I136" s="248"/>
    </row>
    <row r="137" spans="1:15" ht="30" customHeight="1">
      <c r="A137" s="19"/>
      <c r="B137" s="19"/>
      <c r="C137" s="28"/>
      <c r="D137" s="28"/>
      <c r="E137" s="28"/>
      <c r="F137" s="28"/>
      <c r="G137" s="28"/>
      <c r="H137" s="19"/>
      <c r="I137" s="248"/>
    </row>
    <row r="138" spans="1:15" ht="30" customHeight="1">
      <c r="A138" s="19"/>
      <c r="B138" s="19"/>
      <c r="C138" s="28"/>
      <c r="D138" s="28"/>
      <c r="E138" s="28"/>
      <c r="F138" s="28"/>
      <c r="G138" s="28"/>
      <c r="H138" s="19"/>
      <c r="I138" s="248"/>
    </row>
    <row r="139" spans="1:15" ht="30" customHeight="1">
      <c r="A139" s="157"/>
      <c r="B139" s="157"/>
      <c r="C139" s="19"/>
      <c r="D139" s="19"/>
      <c r="E139" s="19"/>
      <c r="F139" s="19"/>
      <c r="G139" s="19"/>
      <c r="H139" s="19"/>
      <c r="I139" s="248"/>
    </row>
    <row r="140" spans="1:15" ht="30" customHeight="1">
      <c r="A140" s="19"/>
      <c r="B140" s="19"/>
      <c r="C140" s="19"/>
      <c r="D140" s="19"/>
      <c r="E140" s="19"/>
      <c r="F140" s="19"/>
      <c r="G140" s="19"/>
      <c r="H140" s="19"/>
      <c r="I140" s="248"/>
    </row>
    <row r="141" spans="1:15" ht="30" customHeight="1">
      <c r="A141" s="24"/>
      <c r="B141" s="24"/>
      <c r="C141" s="19"/>
      <c r="D141" s="19"/>
      <c r="E141" s="19"/>
      <c r="F141" s="19"/>
      <c r="G141" s="19"/>
      <c r="H141" s="19"/>
      <c r="I141" s="248"/>
    </row>
    <row r="142" spans="1:15" ht="30" customHeight="1">
      <c r="A142" s="19"/>
      <c r="B142" s="19"/>
      <c r="C142" s="19"/>
      <c r="D142" s="19"/>
      <c r="E142" s="19"/>
      <c r="F142" s="19"/>
      <c r="G142" s="19"/>
      <c r="H142" s="19"/>
      <c r="I142" s="248"/>
    </row>
    <row r="143" spans="1:15" ht="30" customHeight="1">
      <c r="A143" s="19"/>
      <c r="B143" s="19"/>
      <c r="C143" s="25"/>
      <c r="D143" s="25"/>
      <c r="E143" s="25"/>
      <c r="F143" s="25"/>
      <c r="G143" s="25"/>
      <c r="H143" s="19"/>
      <c r="I143" s="248"/>
    </row>
    <row r="144" spans="1:15" ht="30" customHeight="1">
      <c r="A144" s="19"/>
      <c r="B144" s="19"/>
      <c r="C144" s="19"/>
      <c r="D144" s="19"/>
      <c r="E144" s="19"/>
      <c r="F144" s="19"/>
      <c r="G144" s="19"/>
      <c r="H144" s="19"/>
      <c r="I144" s="248"/>
    </row>
    <row r="145" spans="1:9" ht="30" customHeight="1">
      <c r="A145" s="19"/>
      <c r="B145" s="19"/>
      <c r="C145" s="26"/>
      <c r="D145" s="26"/>
      <c r="E145" s="26"/>
      <c r="F145" s="26"/>
      <c r="G145" s="26"/>
      <c r="H145" s="19"/>
      <c r="I145" s="248"/>
    </row>
    <row r="146" spans="1:9" ht="30" customHeight="1">
      <c r="A146" s="27"/>
      <c r="B146" s="27"/>
      <c r="C146" s="26"/>
      <c r="D146" s="26"/>
      <c r="E146" s="26"/>
      <c r="F146" s="26"/>
      <c r="G146" s="26"/>
      <c r="H146" s="27"/>
      <c r="I146" s="255"/>
    </row>
    <row r="147" spans="1:9" ht="30" customHeight="1">
      <c r="A147" s="19"/>
      <c r="B147" s="19"/>
      <c r="C147" s="19"/>
      <c r="D147" s="19"/>
      <c r="E147" s="19"/>
      <c r="F147" s="19"/>
      <c r="G147" s="19"/>
      <c r="H147" s="19"/>
      <c r="I147" s="248"/>
    </row>
    <row r="148" spans="1:9" ht="30" customHeight="1">
      <c r="A148" s="19"/>
      <c r="B148" s="19"/>
      <c r="C148" s="28"/>
      <c r="D148" s="28"/>
      <c r="E148" s="28"/>
      <c r="F148" s="28"/>
      <c r="G148" s="28"/>
      <c r="H148" s="19"/>
      <c r="I148" s="248"/>
    </row>
    <row r="149" spans="1:9" ht="30" customHeight="1">
      <c r="A149" s="19"/>
      <c r="B149" s="19"/>
      <c r="C149" s="28"/>
      <c r="D149" s="28"/>
      <c r="E149" s="28"/>
      <c r="F149" s="28"/>
      <c r="G149" s="28"/>
      <c r="H149" s="19"/>
      <c r="I149" s="248"/>
    </row>
    <row r="150" spans="1:9" ht="30" customHeight="1">
      <c r="A150" s="19"/>
      <c r="B150" s="19"/>
      <c r="C150" s="28"/>
      <c r="D150" s="28"/>
      <c r="E150" s="28"/>
      <c r="F150" s="28"/>
      <c r="G150" s="28"/>
      <c r="H150" s="19"/>
      <c r="I150" s="248"/>
    </row>
    <row r="151" spans="1:9" ht="30" customHeight="1">
      <c r="A151" s="19"/>
      <c r="B151" s="19"/>
      <c r="C151" s="28"/>
      <c r="D151" s="28"/>
      <c r="E151" s="28"/>
      <c r="F151" s="28"/>
      <c r="G151" s="28"/>
      <c r="H151" s="19"/>
      <c r="I151" s="248"/>
    </row>
    <row r="152" spans="1:9" ht="30" customHeight="1">
      <c r="A152" s="19"/>
      <c r="B152" s="19"/>
      <c r="C152" s="19"/>
      <c r="D152" s="19"/>
      <c r="E152" s="19"/>
      <c r="F152" s="19"/>
      <c r="G152" s="19"/>
      <c r="H152" s="19"/>
      <c r="I152" s="248"/>
    </row>
    <row r="153" spans="1:9" ht="30" customHeight="1">
      <c r="A153" s="24"/>
      <c r="B153" s="24"/>
      <c r="C153" s="19"/>
      <c r="D153" s="19"/>
      <c r="E153" s="19"/>
      <c r="F153" s="19"/>
      <c r="G153" s="19"/>
      <c r="H153" s="19"/>
      <c r="I153" s="248"/>
    </row>
    <row r="154" spans="1:9" ht="30" customHeight="1">
      <c r="A154" s="19"/>
      <c r="B154" s="19"/>
      <c r="C154" s="19"/>
      <c r="D154" s="19"/>
      <c r="E154" s="19"/>
      <c r="F154" s="19"/>
      <c r="G154" s="19"/>
      <c r="H154" s="19"/>
      <c r="I154" s="248"/>
    </row>
    <row r="155" spans="1:9" ht="30" customHeight="1">
      <c r="A155" s="28"/>
      <c r="B155" s="28"/>
      <c r="C155" s="28"/>
      <c r="D155" s="28"/>
      <c r="E155" s="28"/>
      <c r="F155" s="28"/>
      <c r="G155" s="28"/>
      <c r="H155" s="28"/>
      <c r="I155" s="248"/>
    </row>
    <row r="156" spans="1:9" ht="30" customHeight="1">
      <c r="A156" s="28"/>
      <c r="B156" s="28"/>
      <c r="C156" s="28"/>
      <c r="D156" s="28"/>
      <c r="E156" s="28"/>
      <c r="F156" s="28"/>
      <c r="G156" s="28"/>
      <c r="H156" s="28"/>
      <c r="I156" s="248"/>
    </row>
    <row r="157" spans="1:9" ht="30" customHeight="1">
      <c r="A157" s="28"/>
      <c r="B157" s="28"/>
      <c r="C157" s="28"/>
      <c r="D157" s="28"/>
      <c r="E157" s="28"/>
      <c r="F157" s="28"/>
      <c r="G157" s="28"/>
      <c r="H157" s="28"/>
      <c r="I157" s="248"/>
    </row>
    <row r="158" spans="1:9" ht="30" customHeight="1">
      <c r="A158" s="28"/>
      <c r="B158" s="28"/>
      <c r="C158" s="28"/>
      <c r="D158" s="28"/>
      <c r="E158" s="28"/>
      <c r="F158" s="28"/>
      <c r="G158" s="28"/>
      <c r="H158" s="28"/>
      <c r="I158" s="248"/>
    </row>
    <row r="159" spans="1:9" ht="30" customHeight="1">
      <c r="A159" s="28"/>
      <c r="B159" s="28"/>
      <c r="C159" s="28"/>
      <c r="D159" s="28"/>
      <c r="E159" s="28"/>
      <c r="F159" s="28"/>
      <c r="G159" s="28"/>
      <c r="H159" s="28"/>
      <c r="I159" s="248"/>
    </row>
    <row r="160" spans="1:9" ht="30" customHeight="1">
      <c r="A160" s="28"/>
      <c r="B160" s="28"/>
      <c r="C160" s="28"/>
      <c r="D160" s="28"/>
      <c r="E160" s="28"/>
      <c r="F160" s="28"/>
      <c r="G160" s="28"/>
      <c r="H160" s="28"/>
      <c r="I160" s="248"/>
    </row>
    <row r="161" spans="1:9" ht="30" customHeight="1">
      <c r="A161" s="19"/>
      <c r="B161" s="19"/>
      <c r="C161" s="19"/>
      <c r="D161" s="19"/>
      <c r="E161" s="19"/>
      <c r="F161" s="19"/>
      <c r="G161" s="19"/>
      <c r="H161" s="19"/>
      <c r="I161" s="248"/>
    </row>
    <row r="162" spans="1:9" ht="30" customHeight="1">
      <c r="A162" s="19"/>
      <c r="B162" s="19"/>
      <c r="C162" s="29"/>
      <c r="D162" s="29"/>
      <c r="E162" s="29"/>
      <c r="F162" s="29"/>
      <c r="G162" s="29"/>
      <c r="H162" s="19"/>
      <c r="I162" s="248"/>
    </row>
    <row r="163" spans="1:9" ht="30" customHeight="1">
      <c r="A163" s="19"/>
      <c r="B163" s="19"/>
      <c r="C163" s="19"/>
      <c r="D163" s="19"/>
      <c r="E163" s="19"/>
      <c r="F163" s="19"/>
      <c r="G163" s="19"/>
      <c r="H163" s="19"/>
      <c r="I163" s="248"/>
    </row>
    <row r="164" spans="1:9" ht="30" customHeight="1">
      <c r="A164" s="19"/>
      <c r="B164" s="19"/>
      <c r="C164" s="19"/>
      <c r="D164" s="19"/>
      <c r="E164" s="19"/>
      <c r="F164" s="19"/>
      <c r="G164" s="19"/>
      <c r="H164" s="19"/>
      <c r="I164" s="248"/>
    </row>
    <row r="165" spans="1:9" ht="30" customHeight="1">
      <c r="A165" s="19"/>
      <c r="B165" s="19"/>
      <c r="C165" s="19"/>
      <c r="D165" s="19"/>
      <c r="E165" s="19"/>
      <c r="F165" s="19"/>
      <c r="G165" s="19"/>
      <c r="H165" s="19"/>
      <c r="I165" s="248"/>
    </row>
    <row r="166" spans="1:9" ht="30" customHeight="1">
      <c r="A166" s="19"/>
      <c r="B166" s="19"/>
      <c r="C166" s="19"/>
      <c r="D166" s="19"/>
      <c r="E166" s="19"/>
      <c r="F166" s="19"/>
      <c r="G166" s="19"/>
      <c r="H166" s="19"/>
      <c r="I166" s="248"/>
    </row>
    <row r="167" spans="1:9" ht="30" customHeight="1">
      <c r="A167" s="19"/>
      <c r="B167" s="19"/>
      <c r="C167" s="19"/>
      <c r="D167" s="19"/>
      <c r="E167" s="19"/>
      <c r="F167" s="19"/>
      <c r="G167" s="19"/>
      <c r="H167" s="19"/>
      <c r="I167" s="248"/>
    </row>
    <row r="168" spans="1:9" ht="30" customHeight="1">
      <c r="A168" s="19"/>
      <c r="B168" s="19"/>
      <c r="C168" s="19"/>
      <c r="D168" s="19"/>
      <c r="E168" s="19"/>
      <c r="F168" s="19"/>
      <c r="G168" s="19"/>
      <c r="H168" s="19"/>
      <c r="I168" s="248"/>
    </row>
    <row r="169" spans="1:9" ht="30" customHeight="1">
      <c r="A169" s="19"/>
      <c r="B169" s="19"/>
      <c r="C169" s="19"/>
      <c r="D169" s="19"/>
      <c r="E169" s="19"/>
      <c r="F169" s="19"/>
      <c r="G169" s="19"/>
      <c r="H169" s="19"/>
      <c r="I169" s="248"/>
    </row>
    <row r="170" spans="1:9" ht="30" customHeight="1">
      <c r="A170" s="19"/>
      <c r="B170" s="19"/>
      <c r="C170" s="19"/>
      <c r="D170" s="19"/>
      <c r="E170" s="19"/>
      <c r="F170" s="19"/>
      <c r="G170" s="19"/>
      <c r="H170" s="19"/>
      <c r="I170" s="248"/>
    </row>
    <row r="171" spans="1:9" ht="30" customHeight="1">
      <c r="A171" s="19"/>
      <c r="B171" s="19"/>
      <c r="C171" s="19"/>
      <c r="D171" s="19"/>
      <c r="E171" s="19"/>
      <c r="F171" s="19"/>
      <c r="G171" s="19"/>
      <c r="H171" s="19"/>
      <c r="I171" s="248"/>
    </row>
    <row r="172" spans="1:9" ht="30" customHeight="1">
      <c r="A172" s="19"/>
      <c r="B172" s="19"/>
      <c r="C172" s="19"/>
      <c r="D172" s="19"/>
      <c r="E172" s="19"/>
      <c r="F172" s="19"/>
      <c r="G172" s="19"/>
      <c r="H172" s="19"/>
      <c r="I172" s="248"/>
    </row>
    <row r="173" spans="1:9" ht="30" customHeight="1">
      <c r="A173" s="19"/>
      <c r="B173" s="19"/>
      <c r="C173" s="19"/>
      <c r="D173" s="19"/>
      <c r="E173" s="19"/>
      <c r="F173" s="19"/>
      <c r="G173" s="19"/>
      <c r="H173" s="19"/>
      <c r="I173" s="248"/>
    </row>
    <row r="174" spans="1:9" ht="30" customHeight="1">
      <c r="A174" s="19"/>
      <c r="B174" s="19"/>
      <c r="C174" s="19"/>
      <c r="D174" s="19"/>
      <c r="E174" s="19"/>
      <c r="F174" s="19"/>
      <c r="G174" s="19"/>
      <c r="H174" s="19"/>
      <c r="I174" s="248"/>
    </row>
    <row r="175" spans="1:9" ht="30" customHeight="1">
      <c r="A175" s="19"/>
      <c r="B175" s="19"/>
      <c r="C175" s="19"/>
      <c r="D175" s="19"/>
      <c r="E175" s="19"/>
      <c r="F175" s="19"/>
      <c r="G175" s="19"/>
      <c r="H175" s="19"/>
      <c r="I175" s="248"/>
    </row>
    <row r="176" spans="1:9" ht="30" customHeight="1">
      <c r="A176" s="19"/>
      <c r="B176" s="19"/>
      <c r="C176" s="19"/>
      <c r="D176" s="19"/>
      <c r="E176" s="19"/>
      <c r="F176" s="19"/>
      <c r="G176" s="19"/>
      <c r="H176" s="19"/>
      <c r="I176" s="248"/>
    </row>
    <row r="177" spans="1:9" ht="30" customHeight="1">
      <c r="A177" s="19"/>
      <c r="B177" s="19"/>
      <c r="C177" s="19"/>
      <c r="D177" s="19"/>
      <c r="E177" s="19"/>
      <c r="F177" s="19"/>
      <c r="G177" s="19"/>
      <c r="H177" s="19"/>
      <c r="I177" s="248"/>
    </row>
    <row r="178" spans="1:9" ht="30" customHeight="1">
      <c r="A178" s="19"/>
      <c r="B178" s="19"/>
      <c r="C178" s="19"/>
      <c r="D178" s="19"/>
      <c r="E178" s="19"/>
      <c r="F178" s="19"/>
      <c r="G178" s="19"/>
      <c r="H178" s="19"/>
      <c r="I178" s="248"/>
    </row>
    <row r="179" spans="1:9" ht="30" customHeight="1">
      <c r="A179" s="19"/>
      <c r="B179" s="19"/>
      <c r="C179" s="19"/>
      <c r="D179" s="19"/>
      <c r="E179" s="19"/>
      <c r="F179" s="19"/>
      <c r="G179" s="19"/>
      <c r="H179" s="19"/>
      <c r="I179" s="248"/>
    </row>
    <row r="180" spans="1:9" ht="30" customHeight="1">
      <c r="A180" s="19"/>
      <c r="B180" s="19"/>
      <c r="C180" s="19"/>
      <c r="D180" s="19"/>
      <c r="E180" s="19"/>
      <c r="F180" s="19"/>
      <c r="G180" s="19"/>
      <c r="H180" s="19"/>
      <c r="I180" s="248"/>
    </row>
    <row r="181" spans="1:9" ht="30" customHeight="1">
      <c r="A181" s="19"/>
      <c r="B181" s="19"/>
      <c r="C181" s="19"/>
      <c r="D181" s="19"/>
      <c r="E181" s="19"/>
      <c r="F181" s="19"/>
      <c r="G181" s="19"/>
      <c r="H181" s="19"/>
      <c r="I181" s="248"/>
    </row>
    <row r="182" spans="1:9" ht="30" customHeight="1">
      <c r="A182" s="19"/>
      <c r="B182" s="19"/>
      <c r="C182" s="19"/>
      <c r="D182" s="19"/>
      <c r="E182" s="19"/>
      <c r="F182" s="19"/>
      <c r="G182" s="19"/>
      <c r="H182" s="19"/>
      <c r="I182" s="248"/>
    </row>
    <row r="183" spans="1:9" ht="30" customHeight="1">
      <c r="A183" s="19"/>
      <c r="B183" s="19"/>
      <c r="C183" s="19"/>
      <c r="D183" s="19"/>
      <c r="E183" s="19"/>
      <c r="F183" s="19"/>
      <c r="G183" s="19"/>
      <c r="H183" s="19"/>
      <c r="I183" s="248"/>
    </row>
    <row r="184" spans="1:9" ht="30" customHeight="1">
      <c r="A184" s="19"/>
      <c r="B184" s="19"/>
      <c r="C184" s="19"/>
      <c r="D184" s="19"/>
      <c r="E184" s="19"/>
      <c r="F184" s="19"/>
      <c r="G184" s="19"/>
      <c r="H184" s="19"/>
      <c r="I184" s="248"/>
    </row>
    <row r="185" spans="1:9" ht="30" customHeight="1">
      <c r="A185" s="19"/>
      <c r="B185" s="19"/>
      <c r="C185" s="19"/>
      <c r="D185" s="19"/>
      <c r="E185" s="19"/>
      <c r="F185" s="19"/>
      <c r="G185" s="19"/>
      <c r="H185" s="19"/>
      <c r="I185" s="248"/>
    </row>
    <row r="186" spans="1:9" ht="30" customHeight="1">
      <c r="A186" s="19"/>
      <c r="B186" s="19"/>
      <c r="C186" s="19"/>
      <c r="D186" s="19"/>
      <c r="E186" s="19"/>
      <c r="F186" s="19"/>
      <c r="G186" s="19"/>
      <c r="H186" s="19"/>
      <c r="I186" s="248"/>
    </row>
    <row r="187" spans="1:9" ht="30" customHeight="1">
      <c r="A187" s="19"/>
      <c r="B187" s="19"/>
      <c r="C187" s="19"/>
      <c r="D187" s="19"/>
      <c r="E187" s="19"/>
      <c r="F187" s="19"/>
      <c r="G187" s="19"/>
      <c r="H187" s="19"/>
      <c r="I187" s="248"/>
    </row>
    <row r="188" spans="1:9" ht="30" customHeight="1">
      <c r="A188" s="19"/>
      <c r="B188" s="19"/>
      <c r="C188" s="19"/>
      <c r="D188" s="19"/>
      <c r="E188" s="19"/>
      <c r="F188" s="19"/>
      <c r="G188" s="19"/>
      <c r="H188" s="19"/>
      <c r="I188" s="248"/>
    </row>
    <row r="189" spans="1:9" ht="30" customHeight="1">
      <c r="A189" s="19"/>
      <c r="B189" s="19"/>
      <c r="C189" s="19"/>
      <c r="D189" s="19"/>
      <c r="E189" s="19"/>
      <c r="F189" s="19"/>
      <c r="G189" s="19"/>
      <c r="H189" s="19"/>
      <c r="I189" s="248"/>
    </row>
    <row r="190" spans="1:9" ht="30" customHeight="1">
      <c r="A190" s="19"/>
      <c r="B190" s="19"/>
      <c r="C190" s="19"/>
      <c r="D190" s="19"/>
      <c r="E190" s="19"/>
      <c r="F190" s="19"/>
      <c r="G190" s="19"/>
      <c r="H190" s="19"/>
      <c r="I190" s="248"/>
    </row>
    <row r="191" spans="1:9" ht="30" customHeight="1">
      <c r="A191" s="19"/>
      <c r="B191" s="19"/>
      <c r="C191" s="19"/>
      <c r="D191" s="19"/>
      <c r="E191" s="19"/>
      <c r="F191" s="19"/>
      <c r="G191" s="19"/>
      <c r="H191" s="19"/>
      <c r="I191" s="248"/>
    </row>
    <row r="192" spans="1:9" ht="30" customHeight="1">
      <c r="A192" s="19"/>
      <c r="B192" s="19"/>
      <c r="C192" s="19"/>
      <c r="D192" s="19"/>
      <c r="E192" s="19"/>
      <c r="F192" s="19"/>
      <c r="G192" s="19"/>
      <c r="H192" s="19"/>
      <c r="I192" s="248"/>
    </row>
    <row r="193" spans="1:9" ht="30" customHeight="1">
      <c r="A193" s="19"/>
      <c r="B193" s="19"/>
      <c r="C193" s="19"/>
      <c r="D193" s="19"/>
      <c r="E193" s="19"/>
      <c r="F193" s="19"/>
      <c r="G193" s="19"/>
      <c r="H193" s="19"/>
      <c r="I193" s="248"/>
    </row>
    <row r="194" spans="1:9" ht="30" customHeight="1">
      <c r="A194" s="19"/>
      <c r="B194" s="19"/>
      <c r="C194" s="19"/>
      <c r="D194" s="19"/>
      <c r="E194" s="19"/>
      <c r="F194" s="19"/>
      <c r="G194" s="19"/>
      <c r="H194" s="19"/>
      <c r="I194" s="248"/>
    </row>
    <row r="195" spans="1:9" ht="30" customHeight="1">
      <c r="A195" s="19"/>
      <c r="B195" s="19"/>
      <c r="C195" s="19"/>
      <c r="D195" s="19"/>
      <c r="E195" s="19"/>
      <c r="F195" s="19"/>
      <c r="G195" s="19"/>
      <c r="H195" s="19"/>
      <c r="I195" s="248"/>
    </row>
    <row r="196" spans="1:9" ht="30" customHeight="1">
      <c r="A196" s="19"/>
      <c r="B196" s="19"/>
      <c r="C196" s="19"/>
      <c r="D196" s="19"/>
      <c r="E196" s="19"/>
      <c r="F196" s="19"/>
      <c r="G196" s="19"/>
      <c r="H196" s="19"/>
      <c r="I196" s="248"/>
    </row>
    <row r="197" spans="1:9" ht="30" customHeight="1">
      <c r="A197" s="19"/>
      <c r="B197" s="19"/>
      <c r="C197" s="19"/>
      <c r="D197" s="19"/>
      <c r="E197" s="19"/>
      <c r="F197" s="19"/>
      <c r="G197" s="19"/>
      <c r="H197" s="19"/>
      <c r="I197" s="248"/>
    </row>
    <row r="198" spans="1:9" ht="30" customHeight="1">
      <c r="A198" s="19"/>
      <c r="B198" s="19"/>
      <c r="C198" s="19"/>
      <c r="D198" s="19"/>
      <c r="E198" s="19"/>
      <c r="F198" s="19"/>
      <c r="G198" s="19"/>
      <c r="H198" s="19"/>
      <c r="I198" s="248"/>
    </row>
    <row r="199" spans="1:9" ht="30" customHeight="1">
      <c r="A199" s="19"/>
      <c r="B199" s="19"/>
      <c r="C199" s="19"/>
      <c r="D199" s="19"/>
      <c r="E199" s="19"/>
      <c r="F199" s="19"/>
      <c r="G199" s="19"/>
      <c r="H199" s="19"/>
      <c r="I199" s="248"/>
    </row>
    <row r="200" spans="1:9" ht="30" customHeight="1">
      <c r="A200" s="19"/>
      <c r="B200" s="19"/>
      <c r="C200" s="19"/>
      <c r="D200" s="19"/>
      <c r="E200" s="19"/>
      <c r="F200" s="19"/>
      <c r="G200" s="19"/>
      <c r="H200" s="19"/>
      <c r="I200" s="248"/>
    </row>
    <row r="201" spans="1:9" ht="30" customHeight="1">
      <c r="A201" s="19"/>
      <c r="B201" s="19"/>
      <c r="C201" s="19"/>
      <c r="D201" s="19"/>
      <c r="E201" s="19"/>
      <c r="F201" s="19"/>
      <c r="G201" s="19"/>
      <c r="H201" s="19"/>
      <c r="I201" s="248"/>
    </row>
    <row r="202" spans="1:9" ht="30" customHeight="1">
      <c r="A202" s="19"/>
      <c r="B202" s="19"/>
      <c r="C202" s="19"/>
      <c r="D202" s="19"/>
      <c r="E202" s="19"/>
      <c r="F202" s="19"/>
      <c r="G202" s="19"/>
      <c r="H202" s="19"/>
      <c r="I202" s="248"/>
    </row>
    <row r="203" spans="1:9" ht="30" customHeight="1">
      <c r="A203" s="19"/>
      <c r="B203" s="19"/>
      <c r="C203" s="19"/>
      <c r="D203" s="19"/>
      <c r="E203" s="19"/>
      <c r="F203" s="19"/>
      <c r="G203" s="19"/>
      <c r="H203" s="19"/>
      <c r="I203" s="248"/>
    </row>
    <row r="204" spans="1:9" ht="30" customHeight="1">
      <c r="A204" s="19"/>
      <c r="B204" s="19"/>
      <c r="C204" s="19"/>
      <c r="D204" s="19"/>
      <c r="E204" s="19"/>
      <c r="F204" s="19"/>
      <c r="G204" s="19"/>
      <c r="H204" s="19"/>
      <c r="I204" s="248"/>
    </row>
    <row r="205" spans="1:9" ht="30" customHeight="1">
      <c r="A205" s="19"/>
      <c r="B205" s="19"/>
      <c r="C205" s="19"/>
      <c r="D205" s="19"/>
      <c r="E205" s="19"/>
      <c r="F205" s="19"/>
      <c r="G205" s="19"/>
      <c r="H205" s="19"/>
      <c r="I205" s="248"/>
    </row>
    <row r="206" spans="1:9" ht="30" customHeight="1">
      <c r="A206" s="19"/>
      <c r="B206" s="19"/>
      <c r="C206" s="19"/>
      <c r="D206" s="19"/>
      <c r="E206" s="19"/>
      <c r="F206" s="19"/>
      <c r="G206" s="19"/>
      <c r="H206" s="19"/>
      <c r="I206" s="248"/>
    </row>
    <row r="207" spans="1:9" ht="30" customHeight="1">
      <c r="A207" s="19"/>
      <c r="B207" s="19"/>
      <c r="C207" s="19"/>
      <c r="D207" s="19"/>
      <c r="E207" s="19"/>
      <c r="F207" s="19"/>
      <c r="G207" s="19"/>
      <c r="H207" s="19"/>
      <c r="I207" s="248"/>
    </row>
    <row r="208" spans="1:9" ht="30" customHeight="1">
      <c r="A208" s="19"/>
      <c r="B208" s="19"/>
      <c r="C208" s="19"/>
      <c r="D208" s="19"/>
      <c r="E208" s="19"/>
      <c r="F208" s="19"/>
      <c r="G208" s="19"/>
      <c r="H208" s="19"/>
      <c r="I208" s="248"/>
    </row>
    <row r="209" spans="1:9" ht="30" customHeight="1">
      <c r="A209" s="19"/>
      <c r="B209" s="19"/>
      <c r="C209" s="19"/>
      <c r="D209" s="19"/>
      <c r="E209" s="19"/>
      <c r="F209" s="19"/>
      <c r="G209" s="19"/>
      <c r="H209" s="19"/>
      <c r="I209" s="248"/>
    </row>
    <row r="210" spans="1:9" ht="30" customHeight="1">
      <c r="A210" s="19"/>
      <c r="B210" s="19"/>
      <c r="C210" s="19"/>
      <c r="D210" s="19"/>
      <c r="E210" s="19"/>
      <c r="F210" s="19"/>
      <c r="G210" s="19"/>
      <c r="H210" s="19"/>
      <c r="I210" s="248"/>
    </row>
    <row r="211" spans="1:9" ht="30" customHeight="1">
      <c r="A211" s="19"/>
      <c r="B211" s="19"/>
      <c r="C211" s="19"/>
      <c r="D211" s="19"/>
      <c r="E211" s="19"/>
      <c r="F211" s="19"/>
      <c r="G211" s="19"/>
      <c r="H211" s="19"/>
      <c r="I211" s="248"/>
    </row>
    <row r="212" spans="1:9" ht="30" customHeight="1">
      <c r="A212" s="19"/>
      <c r="B212" s="19"/>
      <c r="C212" s="19"/>
      <c r="D212" s="19"/>
      <c r="E212" s="19"/>
      <c r="F212" s="19"/>
      <c r="G212" s="19"/>
      <c r="H212" s="19"/>
      <c r="I212" s="248"/>
    </row>
    <row r="213" spans="1:9" ht="30" customHeight="1">
      <c r="A213" s="19"/>
      <c r="B213" s="19"/>
      <c r="C213" s="19"/>
      <c r="D213" s="19"/>
      <c r="E213" s="19"/>
      <c r="F213" s="19"/>
      <c r="G213" s="19"/>
      <c r="H213" s="19"/>
      <c r="I213" s="248"/>
    </row>
    <row r="214" spans="1:9" ht="30" customHeight="1">
      <c r="A214" s="19"/>
      <c r="B214" s="19"/>
      <c r="C214" s="19"/>
      <c r="D214" s="19"/>
      <c r="E214" s="19"/>
      <c r="F214" s="19"/>
      <c r="G214" s="19"/>
      <c r="H214" s="19"/>
      <c r="I214" s="248"/>
    </row>
  </sheetData>
  <mergeCells count="31">
    <mergeCell ref="F21:G21"/>
    <mergeCell ref="H12:I12"/>
    <mergeCell ref="A12:G12"/>
    <mergeCell ref="A15:B17"/>
    <mergeCell ref="C15:G15"/>
    <mergeCell ref="C16:G16"/>
    <mergeCell ref="C17:G17"/>
    <mergeCell ref="A18:G18"/>
    <mergeCell ref="A6:I6"/>
    <mergeCell ref="H10:I10"/>
    <mergeCell ref="H11:I11"/>
    <mergeCell ref="H9:I9"/>
    <mergeCell ref="C11:G11"/>
    <mergeCell ref="C10:G10"/>
    <mergeCell ref="A10:B11"/>
    <mergeCell ref="K130:O130"/>
    <mergeCell ref="A94:H94"/>
    <mergeCell ref="A54:H54"/>
    <mergeCell ref="A33:I33"/>
    <mergeCell ref="A21:C21"/>
    <mergeCell ref="A22:I22"/>
    <mergeCell ref="C24:I24"/>
    <mergeCell ref="A23:B23"/>
    <mergeCell ref="A24:B24"/>
    <mergeCell ref="B28:D28"/>
    <mergeCell ref="F28:I28"/>
    <mergeCell ref="C23:I23"/>
    <mergeCell ref="A26:H26"/>
    <mergeCell ref="A27:B27"/>
    <mergeCell ref="C27:D27"/>
    <mergeCell ref="C25:D25"/>
  </mergeCells>
  <phoneticPr fontId="23" type="noConversion"/>
  <printOptions horizontalCentered="1"/>
  <pageMargins left="0.39370078740157483" right="0.39370078740157483" top="0.78740157480314965" bottom="0.78740157480314965" header="0.31496062992125984" footer="0.31496062992125984"/>
  <pageSetup paperSize="9" scale="63" orientation="portrait" horizontalDpi="180" verticalDpi="18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rightToLeft="1" zoomScale="77" zoomScaleNormal="77" workbookViewId="0">
      <selection activeCell="I29" sqref="I29"/>
    </sheetView>
  </sheetViews>
  <sheetFormatPr baseColWidth="10" defaultRowHeight="15"/>
  <sheetData/>
  <phoneticPr fontId="23" type="noConversion"/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ورقة11"/>
  <dimension ref="A1:K486"/>
  <sheetViews>
    <sheetView rightToLeft="1" workbookViewId="0">
      <selection activeCell="D18" sqref="D18"/>
    </sheetView>
  </sheetViews>
  <sheetFormatPr baseColWidth="10" defaultColWidth="0" defaultRowHeight="12.75" customHeight="1" zeroHeight="1"/>
  <cols>
    <col min="1" max="1" width="12" style="176" customWidth="1"/>
    <col min="2" max="2" width="3.42578125" style="176" customWidth="1"/>
    <col min="3" max="4" width="5.42578125" style="176" customWidth="1"/>
    <col min="5" max="5" width="5.5703125" style="176" customWidth="1"/>
    <col min="6" max="6" width="11" style="176" customWidth="1"/>
    <col min="7" max="7" width="4.140625" style="176" customWidth="1"/>
    <col min="8" max="8" width="8" style="176" customWidth="1"/>
    <col min="9" max="9" width="5.5703125" style="176" customWidth="1"/>
    <col min="10" max="10" width="8" style="176" customWidth="1"/>
    <col min="11" max="11" width="41.28515625" style="176" customWidth="1"/>
    <col min="12" max="16384" width="8" style="172" hidden="1"/>
  </cols>
  <sheetData>
    <row r="1" spans="1:11">
      <c r="A1" s="168" t="e">
        <f>Feuil1!C2</f>
        <v>#REF!</v>
      </c>
      <c r="B1" s="169" t="e">
        <f>A2</f>
        <v>#REF!</v>
      </c>
      <c r="C1" s="169" t="e">
        <f>A3-B1*1000</f>
        <v>#REF!</v>
      </c>
      <c r="D1" s="169" t="e">
        <f>A4-A3*1000</f>
        <v>#REF!</v>
      </c>
      <c r="E1" s="169" t="e">
        <f>(A1-A4)*100</f>
        <v>#REF!</v>
      </c>
      <c r="F1" s="169" t="s">
        <v>125</v>
      </c>
      <c r="G1" s="169" t="s">
        <v>126</v>
      </c>
      <c r="H1" s="169" t="s">
        <v>127</v>
      </c>
      <c r="I1" s="169" t="s">
        <v>128</v>
      </c>
      <c r="J1" s="170"/>
      <c r="K1" s="171" t="e">
        <f>E7&amp;E8&amp;E9&amp;E10</f>
        <v>#REF!</v>
      </c>
    </row>
    <row r="2" spans="1:11">
      <c r="A2" s="173" t="e">
        <f>TRUNC(A1/1000000)</f>
        <v>#REF!</v>
      </c>
      <c r="B2" s="174" t="e">
        <f>LEN(B1)</f>
        <v>#REF!</v>
      </c>
      <c r="C2" s="174" t="e">
        <f>LEN(C1)</f>
        <v>#REF!</v>
      </c>
      <c r="D2" s="174" t="e">
        <f>LEN(D1)</f>
        <v>#REF!</v>
      </c>
      <c r="E2" s="174"/>
      <c r="F2" s="174" t="s">
        <v>129</v>
      </c>
      <c r="G2" s="174" t="s">
        <v>130</v>
      </c>
      <c r="H2" s="174" t="s">
        <v>131</v>
      </c>
      <c r="I2" s="174" t="s">
        <v>132</v>
      </c>
      <c r="J2" s="175"/>
    </row>
    <row r="3" spans="1:11">
      <c r="A3" s="173" t="e">
        <f>TRUNC(A1/1000)</f>
        <v>#REF!</v>
      </c>
      <c r="B3" s="174"/>
      <c r="C3" s="174"/>
      <c r="D3" s="174"/>
      <c r="E3" s="174"/>
      <c r="F3" s="174" t="s">
        <v>133</v>
      </c>
      <c r="G3" s="174" t="s">
        <v>134</v>
      </c>
      <c r="H3" s="174" t="s">
        <v>135</v>
      </c>
      <c r="I3" s="174" t="s">
        <v>136</v>
      </c>
      <c r="J3" s="175"/>
    </row>
    <row r="4" spans="1:11">
      <c r="A4" s="173" t="e">
        <f>TRUNC(A1)</f>
        <v>#REF!</v>
      </c>
      <c r="B4" s="174"/>
      <c r="C4" s="174"/>
      <c r="D4" s="174"/>
      <c r="E4" s="174"/>
      <c r="F4" s="174" t="s">
        <v>137</v>
      </c>
      <c r="G4" s="174" t="s">
        <v>138</v>
      </c>
      <c r="H4" s="174" t="s">
        <v>139</v>
      </c>
      <c r="I4" s="174" t="s">
        <v>140</v>
      </c>
      <c r="J4" s="175"/>
    </row>
    <row r="5" spans="1:11">
      <c r="A5" s="173" t="e">
        <f>FIXED(E1,0)</f>
        <v>#REF!</v>
      </c>
      <c r="B5" s="174"/>
      <c r="C5" s="174"/>
      <c r="D5" s="174"/>
      <c r="E5" s="174"/>
      <c r="F5" s="174" t="s">
        <v>141</v>
      </c>
      <c r="G5" s="174"/>
      <c r="H5" s="174"/>
      <c r="I5" s="174"/>
      <c r="J5" s="175"/>
    </row>
    <row r="6" spans="1:11">
      <c r="A6" s="173" t="e">
        <f>B1-TRUNC(B1/100)*100</f>
        <v>#REF!</v>
      </c>
      <c r="B6" s="174"/>
      <c r="C6" s="174"/>
      <c r="D6" s="174"/>
      <c r="E6" s="174"/>
      <c r="F6" s="174"/>
      <c r="G6" s="177" t="s">
        <v>142</v>
      </c>
      <c r="H6" s="177" t="s">
        <v>143</v>
      </c>
      <c r="I6" s="177" t="s">
        <v>144</v>
      </c>
      <c r="J6" s="175"/>
    </row>
    <row r="7" spans="1:11">
      <c r="A7" s="173" t="e">
        <f>C1-TRUNC(C1/100)*100</f>
        <v>#REF!</v>
      </c>
      <c r="B7" s="178" t="e">
        <f>IF(B2=3,D13&amp;IF(D15="","",F5&amp;D15)&amp;IF(D14="","",IF(B14="1",D14,F5&amp;D14)),IF(B2=2,IF(B13="1",D14&amp;D13,IF(B14="0",D13,D14&amp;F5&amp;D13)),D13))</f>
        <v>#REF!</v>
      </c>
      <c r="C7" s="174"/>
      <c r="D7" s="174"/>
      <c r="E7" s="179" t="e">
        <f>IF(B1=0," ",IF(B1=1,F1,IF( B1=2,F2,IF(AND(A6&gt;2,A6&lt;11),B7&amp;" "&amp;F3,B7&amp;F4))))</f>
        <v>#REF!</v>
      </c>
      <c r="F7" s="174"/>
      <c r="G7" s="177" t="s">
        <v>145</v>
      </c>
      <c r="H7" s="177" t="s">
        <v>146</v>
      </c>
      <c r="I7" s="177" t="s">
        <v>147</v>
      </c>
      <c r="J7" s="175"/>
    </row>
    <row r="8" spans="1:11">
      <c r="A8" s="173" t="e">
        <f>D1-TRUNC(D1/100)*100</f>
        <v>#REF!</v>
      </c>
      <c r="B8" s="178" t="e">
        <f>IF(C2=3,D16&amp;IF(D18="","",F5&amp;D18)&amp;IF(D17="","",IF(B17="1",D17,F5&amp;D17)),IF(C2=2,IF(B16="1",D17&amp;D16,IF(B17="0",D16,D17&amp;F5&amp;D16)),D16))</f>
        <v>#REF!</v>
      </c>
      <c r="C8" s="174"/>
      <c r="D8" s="174"/>
      <c r="E8" s="179" t="e">
        <f xml:space="preserve"> IF(B1=0," ",IF(C1=0," "," و "))&amp;IF(C1=0," ",IF(C1=1,G1,IF(C1=2,G2,IF(AND(A7&gt;2,A7&lt;11),B8&amp;G3,B8&amp;G4))))</f>
        <v>#REF!</v>
      </c>
      <c r="F8" s="174"/>
      <c r="G8" s="177" t="s">
        <v>148</v>
      </c>
      <c r="H8" s="177" t="s">
        <v>149</v>
      </c>
      <c r="I8" s="177" t="s">
        <v>150</v>
      </c>
      <c r="J8" s="175"/>
    </row>
    <row r="9" spans="1:11">
      <c r="A9" s="173"/>
      <c r="B9" s="178" t="e">
        <f>IF(D2=3,D19&amp;IF(D21="","",F5&amp;D21)&amp;IF(D20="","",IF(B20="1",F5&amp;D20,F5&amp;D20)),IF(D2=2,IF(B19="1",D20&amp;D19,IF(B20="0",D19,D20&amp;F5&amp;D19)),D19))</f>
        <v>#REF!</v>
      </c>
      <c r="C9" s="174"/>
      <c r="D9" s="174"/>
      <c r="E9" s="179" t="e">
        <f>IF(B1+C1=0," ",IF(D1=0," "," و "))&amp;IF(D1=0,IF(B1+C1=0," ","ديــنار جزائري "),IF(D1=1,I1,IF(D1=2,I2,IF(AND(A8&gt;2,A8&lt;11),B9&amp;I3,B9&amp;I4))))</f>
        <v>#REF!</v>
      </c>
      <c r="F9" s="174"/>
      <c r="G9" s="177" t="s">
        <v>151</v>
      </c>
      <c r="H9" s="177" t="s">
        <v>152</v>
      </c>
      <c r="I9" s="177" t="s">
        <v>153</v>
      </c>
      <c r="J9" s="175"/>
    </row>
    <row r="10" spans="1:11">
      <c r="A10" s="173"/>
      <c r="B10" s="179" t="e">
        <f>E1</f>
        <v>#REF!</v>
      </c>
      <c r="C10" s="174"/>
      <c r="D10" s="174"/>
      <c r="E10" s="179" t="e">
        <f>IF(B1+C1+D1=0," ",IF(E1=0," "," و "))&amp;IF(E1=0," ",IF(A5=1,H1,IF( A5="2",H2,IF(AND(E1&gt;2,E1&lt;11),A5&amp;H3,A5&amp;H4))))</f>
        <v>#REF!</v>
      </c>
      <c r="F10" s="174"/>
      <c r="G10" s="177" t="s">
        <v>154</v>
      </c>
      <c r="H10" s="177" t="s">
        <v>155</v>
      </c>
      <c r="I10" s="177" t="s">
        <v>156</v>
      </c>
      <c r="J10" s="175"/>
    </row>
    <row r="11" spans="1:11">
      <c r="A11" s="180"/>
      <c r="B11" s="181"/>
      <c r="C11" s="181"/>
      <c r="D11" s="181"/>
      <c r="E11" s="181"/>
      <c r="F11" s="181"/>
      <c r="G11" s="177" t="s">
        <v>157</v>
      </c>
      <c r="H11" s="177" t="s">
        <v>158</v>
      </c>
      <c r="I11" s="177" t="s">
        <v>159</v>
      </c>
      <c r="J11" s="175"/>
    </row>
    <row r="12" spans="1:11">
      <c r="A12" s="180"/>
      <c r="B12" s="181"/>
      <c r="C12" s="181"/>
      <c r="D12" s="181"/>
      <c r="E12" s="181"/>
      <c r="F12" s="181"/>
      <c r="G12" s="177" t="s">
        <v>160</v>
      </c>
      <c r="H12" s="177" t="s">
        <v>161</v>
      </c>
      <c r="I12" s="177" t="s">
        <v>162</v>
      </c>
      <c r="J12" s="175"/>
    </row>
    <row r="13" spans="1:11">
      <c r="A13" s="180"/>
      <c r="B13" s="182" t="e">
        <f>IF(B1&gt;0,MID(B1,1,1),"")</f>
        <v>#REF!</v>
      </c>
      <c r="C13" s="181" t="e">
        <f>IF(B13="","",IF(B13="0","",INDEX(nb,B13,B2)))</f>
        <v>#REF!</v>
      </c>
      <c r="D13" s="181" t="e">
        <f>C13</f>
        <v>#REF!</v>
      </c>
      <c r="E13" s="183"/>
      <c r="F13" s="184"/>
      <c r="G13" s="177" t="s">
        <v>163</v>
      </c>
      <c r="H13" s="177" t="s">
        <v>164</v>
      </c>
      <c r="I13" s="177" t="s">
        <v>165</v>
      </c>
      <c r="J13" s="175"/>
    </row>
    <row r="14" spans="1:11">
      <c r="A14" s="180"/>
      <c r="B14" s="182" t="e">
        <f>IF(B1&gt;0,MID(B1,2,1),"")</f>
        <v>#REF!</v>
      </c>
      <c r="C14" s="181" t="e">
        <f>IF(B14="","",IF(B14="0","",INDEX(nb,B14,B2-1)))</f>
        <v>#REF!</v>
      </c>
      <c r="D14" s="184" t="e">
        <f>IF(B2=2,IF(B13="1",IF(B14="1","إحـدى",IF(B14="2","إثـنا ",C14)),C14),C14)</f>
        <v>#REF!</v>
      </c>
      <c r="E14" s="183"/>
      <c r="F14" s="181"/>
      <c r="G14" s="177" t="s">
        <v>166</v>
      </c>
      <c r="H14" s="177" t="s">
        <v>167</v>
      </c>
      <c r="I14" s="177" t="s">
        <v>168</v>
      </c>
      <c r="J14" s="175"/>
    </row>
    <row r="15" spans="1:11">
      <c r="A15" s="180"/>
      <c r="B15" s="182" t="e">
        <f>IF(B1&gt;0,MID(B1,3,1),"")</f>
        <v>#REF!</v>
      </c>
      <c r="C15" s="181" t="e">
        <f>IF(B15="","",IF(B15="0","",INDEX(nb,B15,B2-2)))</f>
        <v>#REF!</v>
      </c>
      <c r="D15" s="184" t="e">
        <f>IF(B14="1",IF(B15="1","إحـدى",IF(B15="2","إثـنا ",C15)),C15)</f>
        <v>#REF!</v>
      </c>
      <c r="E15" s="185"/>
      <c r="F15" s="181"/>
      <c r="G15" s="181"/>
      <c r="H15" s="181"/>
      <c r="I15" s="181"/>
      <c r="J15" s="175"/>
    </row>
    <row r="16" spans="1:11">
      <c r="A16" s="180"/>
      <c r="B16" s="186" t="e">
        <f>IF(C1&gt;0,MID(C1,1,1),"")</f>
        <v>#REF!</v>
      </c>
      <c r="C16" s="181" t="e">
        <f>IF(B16="","",IF(B16="0","",INDEX(nb,B16,C2)))</f>
        <v>#REF!</v>
      </c>
      <c r="D16" s="181" t="e">
        <f>C16</f>
        <v>#REF!</v>
      </c>
      <c r="E16" s="181"/>
      <c r="F16" s="184"/>
      <c r="G16" s="181"/>
      <c r="H16" s="181"/>
      <c r="I16" s="181"/>
      <c r="J16" s="175"/>
    </row>
    <row r="17" spans="1:10">
      <c r="A17" s="180"/>
      <c r="B17" s="187" t="e">
        <f>IF(C1&gt;0,MID(C1,2,1),"")</f>
        <v>#REF!</v>
      </c>
      <c r="C17" s="181" t="e">
        <f>IF(B17="","",IF(B17="0","",INDEX(nb,B17,C2-1)))</f>
        <v>#REF!</v>
      </c>
      <c r="D17" s="184" t="e">
        <f>IF(C2=2,IF(B16="1",IF(B17="1","إحـدى",IF(B17="2","إثـنا ",C17)),C17),C17)</f>
        <v>#REF!</v>
      </c>
      <c r="E17" s="181"/>
      <c r="F17" s="181"/>
      <c r="G17" s="181"/>
      <c r="H17" s="181"/>
      <c r="I17" s="181"/>
      <c r="J17" s="175"/>
    </row>
    <row r="18" spans="1:10">
      <c r="A18" s="180"/>
      <c r="B18" s="187" t="e">
        <f>IF(C1&gt;0,MID(C1,3,1),"")</f>
        <v>#REF!</v>
      </c>
      <c r="C18" s="181" t="e">
        <f>IF(B18="","",IF(B18="0","",INDEX(nb,B18,C2-2)))</f>
        <v>#REF!</v>
      </c>
      <c r="D18" s="184" t="e">
        <f>IF(B17="1",IF(B18="1","إحـدى",IF(B18="2","إثـنا ",C18)),C18)</f>
        <v>#REF!</v>
      </c>
      <c r="E18" s="181"/>
      <c r="F18" s="181"/>
      <c r="G18" s="181"/>
      <c r="H18" s="181"/>
      <c r="I18" s="181"/>
      <c r="J18" s="175"/>
    </row>
    <row r="19" spans="1:10">
      <c r="A19" s="180"/>
      <c r="B19" s="188" t="e">
        <f>IF(D1&gt;0,MID(D1,1,1),"")</f>
        <v>#REF!</v>
      </c>
      <c r="C19" s="181" t="e">
        <f>IF(B19="","",IF(B19="0","",INDEX(nb,B19,D2)))</f>
        <v>#REF!</v>
      </c>
      <c r="D19" s="181" t="e">
        <f>C19</f>
        <v>#REF!</v>
      </c>
      <c r="E19" s="181"/>
      <c r="F19" s="184"/>
      <c r="G19" s="181"/>
      <c r="H19" s="181"/>
      <c r="I19" s="181"/>
      <c r="J19" s="175"/>
    </row>
    <row r="20" spans="1:10">
      <c r="A20" s="180"/>
      <c r="B20" s="188" t="e">
        <f>IF(D1&gt;0,MID(D1,2,1),"")</f>
        <v>#REF!</v>
      </c>
      <c r="C20" s="181" t="e">
        <f>IF(B20="","",IF(B20="0","",INDEX(nb,B20,D2-1)))</f>
        <v>#REF!</v>
      </c>
      <c r="D20" s="184" t="e">
        <f>IF(D2=2,IF(B19="1",IF(B20="1","إحـدى",IF(B20="2","إثـنا ",C20)),C20),C20)</f>
        <v>#REF!</v>
      </c>
      <c r="E20" s="181"/>
      <c r="F20" s="181"/>
      <c r="G20" s="181"/>
      <c r="H20" s="181"/>
      <c r="I20" s="181"/>
      <c r="J20" s="175"/>
    </row>
    <row r="21" spans="1:10">
      <c r="A21" s="180"/>
      <c r="B21" s="188" t="e">
        <f>IF(D1&gt;0,MID(D1,3,1),"")</f>
        <v>#REF!</v>
      </c>
      <c r="C21" s="181" t="e">
        <f>IF(B21="","",IF(B21="0","",INDEX(nb,B21,D2-2)))</f>
        <v>#REF!</v>
      </c>
      <c r="D21" s="184" t="e">
        <f>IF(B20="1",IF(B21="1","إحـدى",IF(B21="2","إثـنا ",C21)),C21)</f>
        <v>#REF!</v>
      </c>
      <c r="E21" s="181"/>
      <c r="F21" s="181"/>
      <c r="G21" s="181"/>
      <c r="H21" s="181"/>
      <c r="I21" s="181"/>
      <c r="J21" s="175"/>
    </row>
    <row r="22" spans="1:10">
      <c r="A22" s="180"/>
      <c r="B22" s="181"/>
      <c r="C22" s="181"/>
      <c r="D22" s="181"/>
      <c r="E22" s="181"/>
      <c r="F22" s="181"/>
      <c r="G22" s="181"/>
      <c r="H22" s="181"/>
      <c r="I22" s="181"/>
      <c r="J22" s="175"/>
    </row>
    <row r="23" spans="1:10">
      <c r="A23" s="189" t="e">
        <f>TRUNC(#REF!/1000000)</f>
        <v>#REF!</v>
      </c>
      <c r="B23" s="174" t="e">
        <f>LEN(#REF!)</f>
        <v>#REF!</v>
      </c>
      <c r="C23" s="174" t="e">
        <f>LEN(#REF!)</f>
        <v>#REF!</v>
      </c>
      <c r="D23" s="174" t="e">
        <f>LEN(#REF!)</f>
        <v>#REF!</v>
      </c>
      <c r="E23" s="174"/>
      <c r="F23" s="174" t="s">
        <v>129</v>
      </c>
      <c r="G23" s="174" t="s">
        <v>130</v>
      </c>
      <c r="H23" s="174" t="s">
        <v>131</v>
      </c>
      <c r="I23" s="174" t="s">
        <v>132</v>
      </c>
      <c r="J23" s="175"/>
    </row>
    <row r="24" spans="1:10">
      <c r="A24" s="189" t="e">
        <f>TRUNC(#REF!/1000)</f>
        <v>#REF!</v>
      </c>
      <c r="B24" s="174"/>
      <c r="C24" s="174"/>
      <c r="D24" s="174"/>
      <c r="E24" s="174"/>
      <c r="F24" s="174" t="s">
        <v>133</v>
      </c>
      <c r="G24" s="174" t="s">
        <v>134</v>
      </c>
      <c r="H24" s="174" t="s">
        <v>135</v>
      </c>
      <c r="I24" s="174" t="s">
        <v>136</v>
      </c>
      <c r="J24" s="175"/>
    </row>
    <row r="25" spans="1:10">
      <c r="A25" s="189" t="e">
        <f>TRUNC(#REF!)</f>
        <v>#REF!</v>
      </c>
      <c r="B25" s="174"/>
      <c r="C25" s="174"/>
      <c r="D25" s="174"/>
      <c r="E25" s="174"/>
      <c r="F25" s="174" t="s">
        <v>137</v>
      </c>
      <c r="G25" s="174" t="s">
        <v>138</v>
      </c>
      <c r="H25" s="174" t="s">
        <v>139</v>
      </c>
      <c r="I25" s="174" t="s">
        <v>140</v>
      </c>
      <c r="J25" s="175"/>
    </row>
    <row r="26" spans="1:10">
      <c r="A26" s="189" t="e">
        <f>FIXED(#REF!,0)</f>
        <v>#REF!</v>
      </c>
      <c r="B26" s="174"/>
      <c r="C26" s="174"/>
      <c r="D26" s="174"/>
      <c r="E26" s="174"/>
      <c r="F26" s="174" t="s">
        <v>141</v>
      </c>
      <c r="G26" s="174"/>
      <c r="H26" s="174"/>
      <c r="I26" s="174"/>
      <c r="J26" s="175"/>
    </row>
    <row r="27" spans="1:10">
      <c r="A27" s="189" t="e">
        <f>#REF!-TRUNC(#REF!/100)*100</f>
        <v>#REF!</v>
      </c>
      <c r="B27" s="174"/>
      <c r="C27" s="174"/>
      <c r="D27" s="174"/>
      <c r="E27" s="174"/>
      <c r="F27" s="174"/>
      <c r="G27" s="177" t="s">
        <v>142</v>
      </c>
      <c r="H27" s="177" t="s">
        <v>143</v>
      </c>
      <c r="I27" s="177" t="s">
        <v>144</v>
      </c>
      <c r="J27" s="175"/>
    </row>
    <row r="28" spans="1:10">
      <c r="A28" s="189" t="e">
        <f>#REF!-TRUNC(#REF!/100)*100</f>
        <v>#REF!</v>
      </c>
      <c r="B28" s="178" t="e">
        <f>IF(B23=3,D34&amp;IF(D36="","",F26&amp;D36)&amp;IF(D35="","",IF(B35="1",D35,F26&amp;D35)),IF(B23=2,IF(B34="1",D35&amp;D34,IF(B35="0",D34,D35&amp;F26&amp;D34)),D34))</f>
        <v>#REF!</v>
      </c>
      <c r="C28" s="174"/>
      <c r="D28" s="174"/>
      <c r="E28" s="179" t="e">
        <f>IF(#REF!=0," ",IF(#REF!=1,#REF!,IF(#REF!= 2,F23,IF(AND(A27&gt;2,A27&lt;11),B28&amp;" "&amp;F24,B28&amp;F25))))</f>
        <v>#REF!</v>
      </c>
      <c r="F28" s="174"/>
      <c r="G28" s="177" t="s">
        <v>145</v>
      </c>
      <c r="H28" s="177" t="s">
        <v>146</v>
      </c>
      <c r="I28" s="177" t="s">
        <v>147</v>
      </c>
      <c r="J28" s="175"/>
    </row>
    <row r="29" spans="1:10">
      <c r="A29" s="189" t="e">
        <f>#REF!-TRUNC(#REF!/100)*100</f>
        <v>#REF!</v>
      </c>
      <c r="B29" s="178" t="e">
        <f>IF(C23=3,D37&amp;IF(D39="","",F26&amp;D39)&amp;IF(D38="","",IF(B38="1",D38,F26&amp;D38)),IF(C23=2,IF(B37="1",D38&amp;D37,IF(B38="0",D37,D38&amp;F26&amp;D37)),D37))</f>
        <v>#REF!</v>
      </c>
      <c r="C29" s="174"/>
      <c r="D29" s="174"/>
      <c r="E29" s="179" t="e">
        <f xml:space="preserve"> IF(#REF!=0," ",IF(#REF!=0," "," و "))&amp;IF(#REF!=0," ",IF(#REF!=1,#REF!,IF(#REF!=2,G23,IF(AND(A28&gt;2,A28&lt;11),B29&amp;G24,B29&amp;G25))))</f>
        <v>#REF!</v>
      </c>
      <c r="F29" s="174"/>
      <c r="G29" s="177" t="s">
        <v>148</v>
      </c>
      <c r="H29" s="177" t="s">
        <v>149</v>
      </c>
      <c r="I29" s="177" t="s">
        <v>150</v>
      </c>
      <c r="J29" s="175"/>
    </row>
    <row r="30" spans="1:10">
      <c r="A30" s="189"/>
      <c r="B30" s="178" t="e">
        <f>IF(D23=3,D40&amp;IF(D42="","",F26&amp;D42)&amp;IF(D41="","",IF(B41="1",F26&amp;D41,F26&amp;D41)),IF(D23=2,IF(B40="1",D41&amp;D40,IF(B41="0",D40,D41&amp;F26&amp;D40)),D40))</f>
        <v>#REF!</v>
      </c>
      <c r="C30" s="174"/>
      <c r="D30" s="174"/>
      <c r="E30" s="179" t="e">
        <f>IF(#REF!+#REF!=0," ",IF(#REF!=0," "," و "))&amp;IF(#REF!=0,IF(#REF!+#REF!=0," ","ديــنار جزائري "),IF(#REF!=1,#REF!,IF(#REF!=2,I23,IF(AND(A29&gt;2,A29&lt;11),B30&amp;I24,B30&amp;I25))))</f>
        <v>#REF!</v>
      </c>
      <c r="F30" s="174"/>
      <c r="G30" s="177" t="s">
        <v>151</v>
      </c>
      <c r="H30" s="177" t="s">
        <v>152</v>
      </c>
      <c r="I30" s="177" t="s">
        <v>153</v>
      </c>
      <c r="J30" s="175"/>
    </row>
    <row r="31" spans="1:10">
      <c r="A31" s="189"/>
      <c r="B31" s="179" t="e">
        <f>#REF!</f>
        <v>#REF!</v>
      </c>
      <c r="C31" s="174"/>
      <c r="D31" s="174"/>
      <c r="E31" s="179" t="e">
        <f>IF(#REF!+#REF!+#REF!=0," ",IF(#REF!=0," "," و "))&amp;IF(#REF!=0," ",IF(A26=1,#REF!,IF( A26="2",H23,IF(AND(#REF!&gt;2,#REF!&lt;11),A26&amp;H24,A26&amp;H25))))</f>
        <v>#REF!</v>
      </c>
      <c r="F31" s="174"/>
      <c r="G31" s="177" t="s">
        <v>154</v>
      </c>
      <c r="H31" s="177" t="s">
        <v>155</v>
      </c>
      <c r="I31" s="177" t="s">
        <v>156</v>
      </c>
      <c r="J31" s="175"/>
    </row>
    <row r="32" spans="1:10">
      <c r="A32" s="190"/>
      <c r="B32" s="181"/>
      <c r="C32" s="181"/>
      <c r="D32" s="181"/>
      <c r="E32" s="181"/>
      <c r="F32" s="181"/>
      <c r="G32" s="177" t="s">
        <v>157</v>
      </c>
      <c r="H32" s="177" t="s">
        <v>158</v>
      </c>
      <c r="I32" s="177" t="s">
        <v>159</v>
      </c>
      <c r="J32" s="175"/>
    </row>
    <row r="33" spans="1:10">
      <c r="A33" s="190"/>
      <c r="B33" s="181"/>
      <c r="C33" s="181"/>
      <c r="D33" s="181"/>
      <c r="E33" s="181"/>
      <c r="F33" s="181"/>
      <c r="G33" s="177" t="s">
        <v>160</v>
      </c>
      <c r="H33" s="177" t="s">
        <v>161</v>
      </c>
      <c r="I33" s="177" t="s">
        <v>162</v>
      </c>
      <c r="J33" s="175"/>
    </row>
    <row r="34" spans="1:10">
      <c r="A34" s="190"/>
      <c r="B34" s="182" t="e">
        <f>IF(#REF!&gt;0,MID(#REF!,1,1),"")</f>
        <v>#REF!</v>
      </c>
      <c r="C34" s="181" t="e">
        <f>IF(B34="","",IF(B34="0","",INDEX(nb,B34,B23)))</f>
        <v>#REF!</v>
      </c>
      <c r="D34" s="181" t="e">
        <f>C34</f>
        <v>#REF!</v>
      </c>
      <c r="E34" s="183"/>
      <c r="F34" s="184"/>
      <c r="G34" s="177" t="s">
        <v>163</v>
      </c>
      <c r="H34" s="177" t="s">
        <v>164</v>
      </c>
      <c r="I34" s="177" t="s">
        <v>165</v>
      </c>
      <c r="J34" s="175"/>
    </row>
    <row r="35" spans="1:10">
      <c r="A35" s="190"/>
      <c r="B35" s="182" t="e">
        <f>IF(#REF!&gt;0,MID(#REF!,2,1),"")</f>
        <v>#REF!</v>
      </c>
      <c r="C35" s="181" t="e">
        <f>IF(B35="","",IF(B35="0","",INDEX(nb,B35,B23-1)))</f>
        <v>#REF!</v>
      </c>
      <c r="D35" s="184" t="e">
        <f>IF(B23=2,IF(B34="1",IF(B35="1","إحـدى",IF(B35="2","إثـنا ",C35)),C35),C35)</f>
        <v>#REF!</v>
      </c>
      <c r="E35" s="183"/>
      <c r="F35" s="181"/>
      <c r="G35" s="177" t="s">
        <v>166</v>
      </c>
      <c r="H35" s="177" t="s">
        <v>167</v>
      </c>
      <c r="I35" s="177" t="s">
        <v>168</v>
      </c>
      <c r="J35" s="175"/>
    </row>
    <row r="36" spans="1:10">
      <c r="A36" s="190"/>
      <c r="B36" s="182" t="e">
        <f>IF(#REF!&gt;0,MID(#REF!,3,1),"")</f>
        <v>#REF!</v>
      </c>
      <c r="C36" s="181" t="e">
        <f>IF(B36="","",IF(B36="0","",INDEX(nb,B36,B23-2)))</f>
        <v>#REF!</v>
      </c>
      <c r="D36" s="184" t="e">
        <f>IF(B35="1",IF(B36="1","إحـدى",IF(B36="2","إثـنا ",C36)),C36)</f>
        <v>#REF!</v>
      </c>
      <c r="E36" s="185"/>
      <c r="F36" s="181"/>
      <c r="G36" s="181"/>
      <c r="H36" s="181"/>
      <c r="I36" s="181"/>
      <c r="J36" s="175"/>
    </row>
    <row r="37" spans="1:10">
      <c r="A37" s="190"/>
      <c r="B37" s="186" t="e">
        <f>IF(#REF!&gt;0,MID(#REF!,1,1),"")</f>
        <v>#REF!</v>
      </c>
      <c r="C37" s="181" t="e">
        <f>IF(B37="","",IF(B37="0","",INDEX(nb,B37,C23)))</f>
        <v>#REF!</v>
      </c>
      <c r="D37" s="181" t="e">
        <f>C37</f>
        <v>#REF!</v>
      </c>
      <c r="E37" s="181"/>
      <c r="F37" s="184"/>
      <c r="G37" s="181"/>
      <c r="H37" s="181"/>
      <c r="I37" s="181"/>
      <c r="J37" s="175"/>
    </row>
    <row r="38" spans="1:10">
      <c r="A38" s="190"/>
      <c r="B38" s="187" t="e">
        <f>IF(#REF!&gt;0,MID(#REF!,2,1),"")</f>
        <v>#REF!</v>
      </c>
      <c r="C38" s="181" t="e">
        <f>IF(B38="","",IF(B38="0","",INDEX(nb,B38,C23-1)))</f>
        <v>#REF!</v>
      </c>
      <c r="D38" s="184" t="e">
        <f>IF(C23=2,IF(B37="1",IF(B38="1","إحـدى",IF(B38="2","إثـنا ",C38)),C38),C38)</f>
        <v>#REF!</v>
      </c>
      <c r="E38" s="181"/>
      <c r="F38" s="181"/>
      <c r="G38" s="181"/>
      <c r="H38" s="181"/>
      <c r="I38" s="181"/>
      <c r="J38" s="175"/>
    </row>
    <row r="39" spans="1:10">
      <c r="A39" s="190"/>
      <c r="B39" s="187" t="e">
        <f>IF(#REF!&gt;0,MID(#REF!,3,1),"")</f>
        <v>#REF!</v>
      </c>
      <c r="C39" s="181" t="e">
        <f>IF(B39="","",IF(B39="0","",INDEX(nb,B39,C23-2)))</f>
        <v>#REF!</v>
      </c>
      <c r="D39" s="184" t="e">
        <f>IF(B38="1",IF(B39="1","إحـدى",IF(B39="2","إثـنا ",C39)),C39)</f>
        <v>#REF!</v>
      </c>
      <c r="E39" s="181"/>
      <c r="F39" s="181"/>
      <c r="G39" s="181"/>
      <c r="H39" s="181"/>
      <c r="I39" s="181"/>
      <c r="J39" s="175"/>
    </row>
    <row r="40" spans="1:10">
      <c r="A40" s="190"/>
      <c r="B40" s="188" t="e">
        <f>IF(#REF!&gt;0,MID(#REF!,1,1),"")</f>
        <v>#REF!</v>
      </c>
      <c r="C40" s="181" t="e">
        <f>IF(B40="","",IF(B40="0","",INDEX(nb,B40,D23)))</f>
        <v>#REF!</v>
      </c>
      <c r="D40" s="181" t="e">
        <f>C40</f>
        <v>#REF!</v>
      </c>
      <c r="E40" s="181"/>
      <c r="F40" s="184"/>
      <c r="G40" s="181"/>
      <c r="H40" s="181"/>
      <c r="I40" s="181"/>
      <c r="J40" s="175"/>
    </row>
    <row r="41" spans="1:10">
      <c r="A41" s="190"/>
      <c r="B41" s="188" t="e">
        <f>IF(#REF!&gt;0,MID(#REF!,2,1),"")</f>
        <v>#REF!</v>
      </c>
      <c r="C41" s="181" t="e">
        <f>IF(B41="","",IF(B41="0","",INDEX(nb,B41,D23-1)))</f>
        <v>#REF!</v>
      </c>
      <c r="D41" s="184" t="e">
        <f>IF(D23=2,IF(B40="1",IF(B41="1","إحـدى",IF(B41="2","إثـنا ",C41)),C41),C41)</f>
        <v>#REF!</v>
      </c>
      <c r="E41" s="181"/>
      <c r="F41" s="181"/>
      <c r="G41" s="181"/>
      <c r="H41" s="181"/>
      <c r="I41" s="181"/>
      <c r="J41" s="175"/>
    </row>
    <row r="42" spans="1:10">
      <c r="A42" s="191"/>
      <c r="B42" s="192" t="e">
        <f>IF(#REF!&gt;0,MID(#REF!,3,1),"")</f>
        <v>#REF!</v>
      </c>
      <c r="C42" s="193" t="e">
        <f>IF(B42="","",IF(B42="0","",INDEX(nb,B42,D23-2)))</f>
        <v>#REF!</v>
      </c>
      <c r="D42" s="194" t="e">
        <f>IF(B41="1",IF(B42="1","إحـدى",IF(B42="2","إثـنا ",C42)),C42)</f>
        <v>#REF!</v>
      </c>
      <c r="E42" s="193"/>
      <c r="F42" s="193"/>
      <c r="G42" s="193"/>
      <c r="H42" s="193"/>
      <c r="I42" s="193"/>
      <c r="J42" s="195"/>
    </row>
    <row r="43" spans="1:10" ht="12.75" customHeight="1"/>
    <row r="44" spans="1:10">
      <c r="B44" s="196"/>
    </row>
    <row r="45" spans="1:10"/>
    <row r="46" spans="1:10"/>
    <row r="47" spans="1:10"/>
    <row r="48" spans="1:10"/>
    <row r="49" spans="1:11"/>
    <row r="50" spans="1:11"/>
    <row r="51" spans="1:11"/>
    <row r="52" spans="1:11"/>
    <row r="53" spans="1:11"/>
    <row r="54" spans="1:11"/>
    <row r="55" spans="1:11">
      <c r="A55" s="168">
        <f>Feuil1!C7</f>
        <v>0</v>
      </c>
      <c r="B55" s="169">
        <f>A56</f>
        <v>0</v>
      </c>
      <c r="C55" s="169">
        <f>A57-B55*1000</f>
        <v>0</v>
      </c>
      <c r="D55" s="169">
        <f>A58-A57*1000</f>
        <v>0</v>
      </c>
      <c r="E55" s="169">
        <f>(A55-A58)*100</f>
        <v>0</v>
      </c>
      <c r="F55" s="169" t="s">
        <v>125</v>
      </c>
      <c r="G55" s="169" t="s">
        <v>126</v>
      </c>
      <c r="H55" s="169" t="s">
        <v>127</v>
      </c>
      <c r="I55" s="169" t="s">
        <v>128</v>
      </c>
      <c r="J55" s="170"/>
      <c r="K55" s="171" t="str">
        <f>E61&amp;E62&amp;E63&amp;E64</f>
        <v xml:space="preserve">       </v>
      </c>
    </row>
    <row r="56" spans="1:11">
      <c r="A56" s="173">
        <f>TRUNC(A55/1000000)</f>
        <v>0</v>
      </c>
      <c r="B56" s="174">
        <f>LEN(B55)</f>
        <v>1</v>
      </c>
      <c r="C56" s="174">
        <f>LEN(C55)</f>
        <v>1</v>
      </c>
      <c r="D56" s="174">
        <f>LEN(D55)</f>
        <v>1</v>
      </c>
      <c r="E56" s="174"/>
      <c r="F56" s="174" t="s">
        <v>129</v>
      </c>
      <c r="G56" s="174" t="s">
        <v>130</v>
      </c>
      <c r="H56" s="174" t="s">
        <v>131</v>
      </c>
      <c r="I56" s="174" t="s">
        <v>132</v>
      </c>
      <c r="J56" s="175"/>
    </row>
    <row r="57" spans="1:11">
      <c r="A57" s="173">
        <f>TRUNC(A55/1000)</f>
        <v>0</v>
      </c>
      <c r="B57" s="174"/>
      <c r="C57" s="174"/>
      <c r="D57" s="174"/>
      <c r="E57" s="174"/>
      <c r="F57" s="174" t="s">
        <v>133</v>
      </c>
      <c r="G57" s="174" t="s">
        <v>134</v>
      </c>
      <c r="H57" s="174" t="s">
        <v>135</v>
      </c>
      <c r="I57" s="174" t="s">
        <v>136</v>
      </c>
      <c r="J57" s="175"/>
    </row>
    <row r="58" spans="1:11">
      <c r="A58" s="173">
        <f>TRUNC(A55)</f>
        <v>0</v>
      </c>
      <c r="B58" s="174"/>
      <c r="C58" s="174"/>
      <c r="D58" s="174"/>
      <c r="E58" s="174"/>
      <c r="F58" s="174" t="s">
        <v>137</v>
      </c>
      <c r="G58" s="174" t="s">
        <v>138</v>
      </c>
      <c r="H58" s="174" t="s">
        <v>139</v>
      </c>
      <c r="I58" s="174" t="s">
        <v>140</v>
      </c>
      <c r="J58" s="175"/>
    </row>
    <row r="59" spans="1:11">
      <c r="A59" s="173" t="str">
        <f>FIXED(E55,0)</f>
        <v>0</v>
      </c>
      <c r="B59" s="174"/>
      <c r="C59" s="174"/>
      <c r="D59" s="174"/>
      <c r="E59" s="174"/>
      <c r="F59" s="174" t="s">
        <v>141</v>
      </c>
      <c r="G59" s="174"/>
      <c r="H59" s="174"/>
      <c r="I59" s="174"/>
      <c r="J59" s="175"/>
    </row>
    <row r="60" spans="1:11">
      <c r="A60" s="173">
        <f>B55-TRUNC(B55/100)*100</f>
        <v>0</v>
      </c>
      <c r="B60" s="174"/>
      <c r="C60" s="174"/>
      <c r="D60" s="174"/>
      <c r="E60" s="174"/>
      <c r="F60" s="174"/>
      <c r="G60" s="177" t="s">
        <v>142</v>
      </c>
      <c r="H60" s="177" t="s">
        <v>143</v>
      </c>
      <c r="I60" s="177" t="s">
        <v>144</v>
      </c>
      <c r="J60" s="175"/>
    </row>
    <row r="61" spans="1:11">
      <c r="A61" s="173">
        <f>C55-TRUNC(C55/100)*100</f>
        <v>0</v>
      </c>
      <c r="B61" s="178" t="str">
        <f>IF(B56=3,D67&amp;IF(D69="","",F59&amp;D69)&amp;IF(D68="","",IF(B68="1",D68,F59&amp;D68)),IF(B56=2,IF(B67="1",D68&amp;D67,IF(B68="0",D67,D68&amp;F59&amp;D67)),D67))</f>
        <v/>
      </c>
      <c r="C61" s="174"/>
      <c r="D61" s="174"/>
      <c r="E61" s="179" t="str">
        <f>IF(B55=0," ",IF(B55=1,F55,IF( B55=2,F56,IF(AND(A60&gt;2,A60&lt;11),B61&amp;" "&amp;F57,B61&amp;F58))))</f>
        <v xml:space="preserve"> </v>
      </c>
      <c r="F61" s="174"/>
      <c r="G61" s="177" t="s">
        <v>145</v>
      </c>
      <c r="H61" s="177" t="s">
        <v>146</v>
      </c>
      <c r="I61" s="177" t="s">
        <v>147</v>
      </c>
      <c r="J61" s="175"/>
    </row>
    <row r="62" spans="1:11">
      <c r="A62" s="173">
        <f>D55-TRUNC(D55/100)*100</f>
        <v>0</v>
      </c>
      <c r="B62" s="178" t="str">
        <f>IF(C56=3,D70&amp;IF(D72="","",F59&amp;D72)&amp;IF(D71="","",IF(B71="1",D71,F59&amp;D71)),IF(C56=2,IF(B70="1",D71&amp;D70,IF(B71="0",D70,D71&amp;F59&amp;D70)),D70))</f>
        <v/>
      </c>
      <c r="C62" s="174"/>
      <c r="D62" s="174"/>
      <c r="E62" s="179" t="str">
        <f xml:space="preserve"> IF(B55=0," ",IF(C55=0," "," و "))&amp;IF(C55=0," ",IF(C55=1,G55,IF(C55=2,G56,IF(AND(A61&gt;2,A61&lt;11),B62&amp;G57,B62&amp;G58))))</f>
        <v xml:space="preserve">  </v>
      </c>
      <c r="F62" s="174"/>
      <c r="G62" s="177" t="s">
        <v>148</v>
      </c>
      <c r="H62" s="177" t="s">
        <v>149</v>
      </c>
      <c r="I62" s="177" t="s">
        <v>150</v>
      </c>
      <c r="J62" s="175"/>
    </row>
    <row r="63" spans="1:11">
      <c r="A63" s="173"/>
      <c r="B63" s="178" t="str">
        <f>IF(D56=3,D73&amp;IF(D75="","",F59&amp;D75)&amp;IF(D74="","",IF(B74="1",F59&amp;D74,F59&amp;D74)),IF(D56=2,IF(B73="1",D74&amp;D73,IF(B74="0",D73,D74&amp;F59&amp;D73)),D73))</f>
        <v/>
      </c>
      <c r="C63" s="174"/>
      <c r="D63" s="174"/>
      <c r="E63" s="179" t="str">
        <f>IF(B55+C55=0," ",IF(D55=0," "," و "))&amp;IF(D55=0,IF(B55+C55=0," ","ديــنار جزائري "),IF(D55=1,I55,IF(D55=2,I56,IF(AND(A62&gt;2,A62&lt;11),B63&amp;I57,B63&amp;I58))))</f>
        <v xml:space="preserve">  </v>
      </c>
      <c r="F63" s="174"/>
      <c r="G63" s="177" t="s">
        <v>151</v>
      </c>
      <c r="H63" s="177" t="s">
        <v>152</v>
      </c>
      <c r="I63" s="177" t="s">
        <v>153</v>
      </c>
      <c r="J63" s="175"/>
    </row>
    <row r="64" spans="1:11">
      <c r="A64" s="173"/>
      <c r="B64" s="179">
        <f>E55</f>
        <v>0</v>
      </c>
      <c r="C64" s="174"/>
      <c r="D64" s="174"/>
      <c r="E64" s="179" t="str">
        <f>IF(B55+C55+D55=0," ",IF(E55=0," "," و "))&amp;IF(E55=0," ",IF(A59=1,H55,IF( A59="2",H56,IF(AND(E55&gt;2,E55&lt;11),A59&amp;H57,A59&amp;H58))))</f>
        <v xml:space="preserve">  </v>
      </c>
      <c r="F64" s="174"/>
      <c r="G64" s="177" t="s">
        <v>154</v>
      </c>
      <c r="H64" s="177" t="s">
        <v>155</v>
      </c>
      <c r="I64" s="177" t="s">
        <v>156</v>
      </c>
      <c r="J64" s="175"/>
    </row>
    <row r="65" spans="1:10">
      <c r="A65" s="180"/>
      <c r="B65" s="181"/>
      <c r="C65" s="181"/>
      <c r="D65" s="181"/>
      <c r="E65" s="181"/>
      <c r="F65" s="181"/>
      <c r="G65" s="177" t="s">
        <v>157</v>
      </c>
      <c r="H65" s="177" t="s">
        <v>158</v>
      </c>
      <c r="I65" s="177" t="s">
        <v>159</v>
      </c>
      <c r="J65" s="175"/>
    </row>
    <row r="66" spans="1:10">
      <c r="A66" s="180"/>
      <c r="B66" s="181"/>
      <c r="C66" s="181"/>
      <c r="D66" s="181"/>
      <c r="E66" s="181"/>
      <c r="F66" s="181"/>
      <c r="G66" s="177" t="s">
        <v>160</v>
      </c>
      <c r="H66" s="177" t="s">
        <v>161</v>
      </c>
      <c r="I66" s="177" t="s">
        <v>162</v>
      </c>
      <c r="J66" s="175"/>
    </row>
    <row r="67" spans="1:10">
      <c r="A67" s="180"/>
      <c r="B67" s="182" t="str">
        <f>IF(B55&gt;0,MID(B55,1,1),"")</f>
        <v/>
      </c>
      <c r="C67" s="181" t="str">
        <f>IF(B67="","",IF(B67="0","",INDEX(nb,B67,B56)))</f>
        <v/>
      </c>
      <c r="D67" s="181" t="str">
        <f>C67</f>
        <v/>
      </c>
      <c r="E67" s="183"/>
      <c r="F67" s="184"/>
      <c r="G67" s="177" t="s">
        <v>163</v>
      </c>
      <c r="H67" s="177" t="s">
        <v>164</v>
      </c>
      <c r="I67" s="177" t="s">
        <v>165</v>
      </c>
      <c r="J67" s="175"/>
    </row>
    <row r="68" spans="1:10">
      <c r="A68" s="180"/>
      <c r="B68" s="182" t="str">
        <f>IF(B55&gt;0,MID(B55,2,1),"")</f>
        <v/>
      </c>
      <c r="C68" s="181" t="str">
        <f>IF(B68="","",IF(B68="0","",INDEX(nb,B68,B56-1)))</f>
        <v/>
      </c>
      <c r="D68" s="184" t="str">
        <f>IF(B56=2,IF(B67="1",IF(B68="1","إحـدى",IF(B68="2","إثـنا ",C68)),C68),C68)</f>
        <v/>
      </c>
      <c r="E68" s="183"/>
      <c r="F68" s="181"/>
      <c r="G68" s="177" t="s">
        <v>166</v>
      </c>
      <c r="H68" s="177" t="s">
        <v>167</v>
      </c>
      <c r="I68" s="177" t="s">
        <v>168</v>
      </c>
      <c r="J68" s="175"/>
    </row>
    <row r="69" spans="1:10">
      <c r="A69" s="180"/>
      <c r="B69" s="182" t="str">
        <f>IF(B55&gt;0,MID(B55,3,1),"")</f>
        <v/>
      </c>
      <c r="C69" s="181" t="str">
        <f>IF(B69="","",IF(B69="0","",INDEX(nb,B69,B56-2)))</f>
        <v/>
      </c>
      <c r="D69" s="184" t="str">
        <f>IF(B68="1",IF(B69="1","إحـدى",IF(B69="2","إثـنا ",C69)),C69)</f>
        <v/>
      </c>
      <c r="E69" s="185"/>
      <c r="F69" s="181"/>
      <c r="G69" s="181"/>
      <c r="H69" s="181"/>
      <c r="I69" s="181"/>
      <c r="J69" s="175"/>
    </row>
    <row r="70" spans="1:10">
      <c r="A70" s="180"/>
      <c r="B70" s="186" t="str">
        <f>IF(C55&gt;0,MID(C55,1,1),"")</f>
        <v/>
      </c>
      <c r="C70" s="181" t="str">
        <f>IF(B70="","",IF(B70="0","",INDEX(nb,B70,C56)))</f>
        <v/>
      </c>
      <c r="D70" s="181" t="str">
        <f>C70</f>
        <v/>
      </c>
      <c r="E70" s="181"/>
      <c r="F70" s="184"/>
      <c r="G70" s="181"/>
      <c r="H70" s="181"/>
      <c r="I70" s="181"/>
      <c r="J70" s="175"/>
    </row>
    <row r="71" spans="1:10">
      <c r="A71" s="180"/>
      <c r="B71" s="187" t="str">
        <f>IF(C55&gt;0,MID(C55,2,1),"")</f>
        <v/>
      </c>
      <c r="C71" s="181" t="str">
        <f>IF(B71="","",IF(B71="0","",INDEX(nb,B71,C56-1)))</f>
        <v/>
      </c>
      <c r="D71" s="184" t="str">
        <f>IF(C56=2,IF(B70="1",IF(B71="1","إحـدى",IF(B71="2","إثـنا ",C71)),C71),C71)</f>
        <v/>
      </c>
      <c r="E71" s="181"/>
      <c r="F71" s="181"/>
      <c r="G71" s="181"/>
      <c r="H71" s="181"/>
      <c r="I71" s="181"/>
      <c r="J71" s="175"/>
    </row>
    <row r="72" spans="1:10">
      <c r="A72" s="180"/>
      <c r="B72" s="187" t="str">
        <f>IF(C55&gt;0,MID(C55,3,1),"")</f>
        <v/>
      </c>
      <c r="C72" s="181" t="str">
        <f>IF(B72="","",IF(B72="0","",INDEX(nb,B72,C56-2)))</f>
        <v/>
      </c>
      <c r="D72" s="184" t="str">
        <f>IF(B71="1",IF(B72="1","إحـدى",IF(B72="2","إثـنا ",C72)),C72)</f>
        <v/>
      </c>
      <c r="E72" s="181"/>
      <c r="F72" s="181"/>
      <c r="G72" s="181"/>
      <c r="H72" s="181"/>
      <c r="I72" s="181"/>
      <c r="J72" s="175"/>
    </row>
    <row r="73" spans="1:10">
      <c r="A73" s="180"/>
      <c r="B73" s="188" t="str">
        <f>IF(D55&gt;0,MID(D55,1,1),"")</f>
        <v/>
      </c>
      <c r="C73" s="181" t="str">
        <f>IF(B73="","",IF(B73="0","",INDEX(nb,B73,D56)))</f>
        <v/>
      </c>
      <c r="D73" s="181" t="str">
        <f>C73</f>
        <v/>
      </c>
      <c r="E73" s="181"/>
      <c r="F73" s="184"/>
      <c r="G73" s="181"/>
      <c r="H73" s="181"/>
      <c r="I73" s="181"/>
      <c r="J73" s="175"/>
    </row>
    <row r="74" spans="1:10">
      <c r="A74" s="180"/>
      <c r="B74" s="188" t="str">
        <f>IF(D55&gt;0,MID(D55,2,1),"")</f>
        <v/>
      </c>
      <c r="C74" s="181" t="str">
        <f>IF(B74="","",IF(B74="0","",INDEX(nb,B74,D56-1)))</f>
        <v/>
      </c>
      <c r="D74" s="184" t="str">
        <f>IF(D56=2,IF(B73="1",IF(B74="1","إحـدى",IF(B74="2","إثـنا ",C74)),C74),C74)</f>
        <v/>
      </c>
      <c r="E74" s="181"/>
      <c r="F74" s="181"/>
      <c r="G74" s="181"/>
      <c r="H74" s="181"/>
      <c r="I74" s="181"/>
      <c r="J74" s="175"/>
    </row>
    <row r="75" spans="1:10">
      <c r="A75" s="180"/>
      <c r="B75" s="188" t="str">
        <f>IF(D55&gt;0,MID(D55,3,1),"")</f>
        <v/>
      </c>
      <c r="C75" s="181" t="str">
        <f>IF(B75="","",IF(B75="0","",INDEX(nb,B75,D56-2)))</f>
        <v/>
      </c>
      <c r="D75" s="184" t="str">
        <f>IF(B74="1",IF(B75="1","إحـدى",IF(B75="2","إثـنا ",C75)),C75)</f>
        <v/>
      </c>
      <c r="E75" s="181"/>
      <c r="F75" s="181"/>
      <c r="G75" s="181"/>
      <c r="H75" s="181"/>
      <c r="I75" s="181"/>
      <c r="J75" s="175"/>
    </row>
    <row r="76" spans="1:10">
      <c r="A76" s="180"/>
      <c r="B76" s="181"/>
      <c r="C76" s="181"/>
      <c r="D76" s="181"/>
      <c r="E76" s="181"/>
      <c r="F76" s="181"/>
      <c r="G76" s="181"/>
      <c r="H76" s="181"/>
      <c r="I76" s="181"/>
      <c r="J76" s="175"/>
    </row>
    <row r="77" spans="1:10">
      <c r="A77" s="189" t="e">
        <f>TRUNC(#REF!/1000000)</f>
        <v>#REF!</v>
      </c>
      <c r="B77" s="174" t="e">
        <f>LEN(#REF!)</f>
        <v>#REF!</v>
      </c>
      <c r="C77" s="174" t="e">
        <f>LEN(#REF!)</f>
        <v>#REF!</v>
      </c>
      <c r="D77" s="174" t="e">
        <f>LEN(#REF!)</f>
        <v>#REF!</v>
      </c>
      <c r="E77" s="174"/>
      <c r="F77" s="174" t="s">
        <v>129</v>
      </c>
      <c r="G77" s="174" t="s">
        <v>130</v>
      </c>
      <c r="H77" s="174" t="s">
        <v>131</v>
      </c>
      <c r="I77" s="174" t="s">
        <v>132</v>
      </c>
      <c r="J77" s="175"/>
    </row>
    <row r="78" spans="1:10">
      <c r="A78" s="189" t="e">
        <f>TRUNC(#REF!/1000)</f>
        <v>#REF!</v>
      </c>
      <c r="B78" s="174"/>
      <c r="C78" s="174"/>
      <c r="D78" s="174"/>
      <c r="E78" s="174"/>
      <c r="F78" s="174" t="s">
        <v>133</v>
      </c>
      <c r="G78" s="174" t="s">
        <v>134</v>
      </c>
      <c r="H78" s="174" t="s">
        <v>135</v>
      </c>
      <c r="I78" s="174" t="s">
        <v>136</v>
      </c>
      <c r="J78" s="175"/>
    </row>
    <row r="79" spans="1:10">
      <c r="A79" s="189" t="e">
        <f>TRUNC(#REF!)</f>
        <v>#REF!</v>
      </c>
      <c r="B79" s="174"/>
      <c r="C79" s="174"/>
      <c r="D79" s="174"/>
      <c r="E79" s="174"/>
      <c r="F79" s="174" t="s">
        <v>137</v>
      </c>
      <c r="G79" s="174" t="s">
        <v>138</v>
      </c>
      <c r="H79" s="174" t="s">
        <v>139</v>
      </c>
      <c r="I79" s="174" t="s">
        <v>140</v>
      </c>
      <c r="J79" s="175"/>
    </row>
    <row r="80" spans="1:10">
      <c r="A80" s="189" t="e">
        <f>FIXED(#REF!,0)</f>
        <v>#REF!</v>
      </c>
      <c r="B80" s="174"/>
      <c r="C80" s="174"/>
      <c r="D80" s="174"/>
      <c r="E80" s="174"/>
      <c r="F80" s="174" t="s">
        <v>141</v>
      </c>
      <c r="G80" s="174"/>
      <c r="H80" s="174"/>
      <c r="I80" s="174"/>
      <c r="J80" s="175"/>
    </row>
    <row r="81" spans="1:10">
      <c r="A81" s="189" t="e">
        <f>#REF!-TRUNC(#REF!/100)*100</f>
        <v>#REF!</v>
      </c>
      <c r="B81" s="174"/>
      <c r="C81" s="174"/>
      <c r="D81" s="174"/>
      <c r="E81" s="174"/>
      <c r="F81" s="174"/>
      <c r="G81" s="177" t="s">
        <v>142</v>
      </c>
      <c r="H81" s="177" t="s">
        <v>143</v>
      </c>
      <c r="I81" s="177" t="s">
        <v>144</v>
      </c>
      <c r="J81" s="175"/>
    </row>
    <row r="82" spans="1:10">
      <c r="A82" s="189" t="e">
        <f>#REF!-TRUNC(#REF!/100)*100</f>
        <v>#REF!</v>
      </c>
      <c r="B82" s="178" t="e">
        <f>IF(B77=3,D88&amp;IF(D90="","",F80&amp;D90)&amp;IF(D89="","",IF(B89="1",D89,F80&amp;D89)),IF(B77=2,IF(B88="1",D89&amp;D88,IF(B89="0",D88,D89&amp;F80&amp;D88)),D88))</f>
        <v>#REF!</v>
      </c>
      <c r="C82" s="174"/>
      <c r="D82" s="174"/>
      <c r="E82" s="179" t="e">
        <f>IF(#REF!=0," ",IF(#REF!=1,#REF!,IF(#REF!= 2,F77,IF(AND(A81&gt;2,A81&lt;11),B82&amp;" "&amp;F78,B82&amp;F79))))</f>
        <v>#REF!</v>
      </c>
      <c r="F82" s="174"/>
      <c r="G82" s="177" t="s">
        <v>145</v>
      </c>
      <c r="H82" s="177" t="s">
        <v>146</v>
      </c>
      <c r="I82" s="177" t="s">
        <v>147</v>
      </c>
      <c r="J82" s="175"/>
    </row>
    <row r="83" spans="1:10">
      <c r="A83" s="189" t="e">
        <f>#REF!-TRUNC(#REF!/100)*100</f>
        <v>#REF!</v>
      </c>
      <c r="B83" s="178" t="e">
        <f>IF(C77=3,D91&amp;IF(D93="","",F80&amp;D93)&amp;IF(D92="","",IF(B92="1",D92,F80&amp;D92)),IF(C77=2,IF(B91="1",D92&amp;D91,IF(B92="0",D91,D92&amp;F80&amp;D91)),D91))</f>
        <v>#REF!</v>
      </c>
      <c r="C83" s="174"/>
      <c r="D83" s="174"/>
      <c r="E83" s="179" t="e">
        <f xml:space="preserve"> IF(#REF!=0," ",IF(#REF!=0," "," و "))&amp;IF(#REF!=0," ",IF(#REF!=1,#REF!,IF(#REF!=2,G77,IF(AND(A82&gt;2,A82&lt;11),B83&amp;G78,B83&amp;G79))))</f>
        <v>#REF!</v>
      </c>
      <c r="F83" s="174"/>
      <c r="G83" s="177" t="s">
        <v>148</v>
      </c>
      <c r="H83" s="177" t="s">
        <v>149</v>
      </c>
      <c r="I83" s="177" t="s">
        <v>150</v>
      </c>
      <c r="J83" s="175"/>
    </row>
    <row r="84" spans="1:10">
      <c r="A84" s="189"/>
      <c r="B84" s="178" t="e">
        <f>IF(D77=3,D94&amp;IF(D96="","",F80&amp;D96)&amp;IF(D95="","",IF(B95="1",F80&amp;D95,F80&amp;D95)),IF(D77=2,IF(B94="1",D95&amp;D94,IF(B95="0",D94,D95&amp;F80&amp;D94)),D94))</f>
        <v>#REF!</v>
      </c>
      <c r="C84" s="174"/>
      <c r="D84" s="174"/>
      <c r="E84" s="179" t="e">
        <f>IF(#REF!+#REF!=0," ",IF(#REF!=0," "," و "))&amp;IF(#REF!=0,IF(#REF!+#REF!=0," ","ديــنار جزائري "),IF(#REF!=1,#REF!,IF(#REF!=2,I77,IF(AND(A83&gt;2,A83&lt;11),B84&amp;I78,B84&amp;I79))))</f>
        <v>#REF!</v>
      </c>
      <c r="F84" s="174"/>
      <c r="G84" s="177" t="s">
        <v>151</v>
      </c>
      <c r="H84" s="177" t="s">
        <v>152</v>
      </c>
      <c r="I84" s="177" t="s">
        <v>153</v>
      </c>
      <c r="J84" s="175"/>
    </row>
    <row r="85" spans="1:10">
      <c r="A85" s="189"/>
      <c r="B85" s="179" t="e">
        <f>#REF!</f>
        <v>#REF!</v>
      </c>
      <c r="C85" s="174"/>
      <c r="D85" s="174"/>
      <c r="E85" s="179" t="e">
        <f>IF(#REF!+#REF!+#REF!=0," ",IF(#REF!=0," "," و "))&amp;IF(#REF!=0," ",IF(A80=1,#REF!,IF( A80="2",H77,IF(AND(#REF!&gt;2,#REF!&lt;11),A80&amp;H78,A80&amp;H79))))</f>
        <v>#REF!</v>
      </c>
      <c r="F85" s="174"/>
      <c r="G85" s="177" t="s">
        <v>154</v>
      </c>
      <c r="H85" s="177" t="s">
        <v>155</v>
      </c>
      <c r="I85" s="177" t="s">
        <v>156</v>
      </c>
      <c r="J85" s="175"/>
    </row>
    <row r="86" spans="1:10">
      <c r="A86" s="190"/>
      <c r="B86" s="181"/>
      <c r="C86" s="181"/>
      <c r="D86" s="181"/>
      <c r="E86" s="181"/>
      <c r="F86" s="181"/>
      <c r="G86" s="177" t="s">
        <v>157</v>
      </c>
      <c r="H86" s="177" t="s">
        <v>158</v>
      </c>
      <c r="I86" s="177" t="s">
        <v>159</v>
      </c>
      <c r="J86" s="175"/>
    </row>
    <row r="87" spans="1:10">
      <c r="A87" s="190"/>
      <c r="B87" s="181"/>
      <c r="C87" s="181"/>
      <c r="D87" s="181"/>
      <c r="E87" s="181"/>
      <c r="F87" s="181"/>
      <c r="G87" s="177" t="s">
        <v>160</v>
      </c>
      <c r="H87" s="177" t="s">
        <v>161</v>
      </c>
      <c r="I87" s="177" t="s">
        <v>162</v>
      </c>
      <c r="J87" s="175"/>
    </row>
    <row r="88" spans="1:10">
      <c r="A88" s="190"/>
      <c r="B88" s="182" t="e">
        <f>IF(#REF!&gt;0,MID(#REF!,1,1),"")</f>
        <v>#REF!</v>
      </c>
      <c r="C88" s="181" t="e">
        <f>IF(B88="","",IF(B88="0","",INDEX(nb,B88,B77)))</f>
        <v>#REF!</v>
      </c>
      <c r="D88" s="181" t="e">
        <f>C88</f>
        <v>#REF!</v>
      </c>
      <c r="E88" s="183"/>
      <c r="F88" s="184"/>
      <c r="G88" s="177" t="s">
        <v>163</v>
      </c>
      <c r="H88" s="177" t="s">
        <v>164</v>
      </c>
      <c r="I88" s="177" t="s">
        <v>165</v>
      </c>
      <c r="J88" s="175"/>
    </row>
    <row r="89" spans="1:10">
      <c r="A89" s="190"/>
      <c r="B89" s="182" t="e">
        <f>IF(#REF!&gt;0,MID(#REF!,2,1),"")</f>
        <v>#REF!</v>
      </c>
      <c r="C89" s="181" t="e">
        <f>IF(B89="","",IF(B89="0","",INDEX(nb,B89,B77-1)))</f>
        <v>#REF!</v>
      </c>
      <c r="D89" s="184" t="e">
        <f>IF(B77=2,IF(B88="1",IF(B89="1","إحـدى",IF(B89="2","إثـنا ",C89)),C89),C89)</f>
        <v>#REF!</v>
      </c>
      <c r="E89" s="183"/>
      <c r="F89" s="181"/>
      <c r="G89" s="177" t="s">
        <v>166</v>
      </c>
      <c r="H89" s="177" t="s">
        <v>167</v>
      </c>
      <c r="I89" s="177" t="s">
        <v>168</v>
      </c>
      <c r="J89" s="175"/>
    </row>
    <row r="90" spans="1:10">
      <c r="A90" s="190"/>
      <c r="B90" s="182" t="e">
        <f>IF(#REF!&gt;0,MID(#REF!,3,1),"")</f>
        <v>#REF!</v>
      </c>
      <c r="C90" s="181" t="e">
        <f>IF(B90="","",IF(B90="0","",INDEX(nb,B90,B77-2)))</f>
        <v>#REF!</v>
      </c>
      <c r="D90" s="184" t="e">
        <f>IF(B89="1",IF(B90="1","إحـدى",IF(B90="2","إثـنا ",C90)),C90)</f>
        <v>#REF!</v>
      </c>
      <c r="E90" s="185"/>
      <c r="F90" s="181"/>
      <c r="G90" s="181"/>
      <c r="H90" s="181"/>
      <c r="I90" s="181"/>
      <c r="J90" s="175"/>
    </row>
    <row r="91" spans="1:10">
      <c r="A91" s="190"/>
      <c r="B91" s="186" t="e">
        <f>IF(#REF!&gt;0,MID(#REF!,1,1),"")</f>
        <v>#REF!</v>
      </c>
      <c r="C91" s="181" t="e">
        <f>IF(B91="","",IF(B91="0","",INDEX(nb,B91,C77)))</f>
        <v>#REF!</v>
      </c>
      <c r="D91" s="181" t="e">
        <f>C91</f>
        <v>#REF!</v>
      </c>
      <c r="E91" s="181"/>
      <c r="F91" s="184"/>
      <c r="G91" s="181"/>
      <c r="H91" s="181"/>
      <c r="I91" s="181"/>
      <c r="J91" s="175"/>
    </row>
    <row r="92" spans="1:10">
      <c r="A92" s="190"/>
      <c r="B92" s="187" t="e">
        <f>IF(#REF!&gt;0,MID(#REF!,2,1),"")</f>
        <v>#REF!</v>
      </c>
      <c r="C92" s="181" t="e">
        <f>IF(B92="","",IF(B92="0","",INDEX(nb,B92,C77-1)))</f>
        <v>#REF!</v>
      </c>
      <c r="D92" s="184" t="e">
        <f>IF(C77=2,IF(B91="1",IF(B92="1","إحـدى",IF(B92="2","إثـنا ",C92)),C92),C92)</f>
        <v>#REF!</v>
      </c>
      <c r="E92" s="181"/>
      <c r="F92" s="181"/>
      <c r="G92" s="181"/>
      <c r="H92" s="181"/>
      <c r="I92" s="181"/>
      <c r="J92" s="175"/>
    </row>
    <row r="93" spans="1:10">
      <c r="A93" s="190"/>
      <c r="B93" s="187" t="e">
        <f>IF(#REF!&gt;0,MID(#REF!,3,1),"")</f>
        <v>#REF!</v>
      </c>
      <c r="C93" s="181" t="e">
        <f>IF(B93="","",IF(B93="0","",INDEX(nb,B93,C77-2)))</f>
        <v>#REF!</v>
      </c>
      <c r="D93" s="184" t="e">
        <f>IF(B92="1",IF(B93="1","إحـدى",IF(B93="2","إثـنا ",C93)),C93)</f>
        <v>#REF!</v>
      </c>
      <c r="E93" s="181"/>
      <c r="F93" s="181"/>
      <c r="G93" s="181"/>
      <c r="H93" s="181"/>
      <c r="I93" s="181"/>
      <c r="J93" s="175"/>
    </row>
    <row r="94" spans="1:10">
      <c r="A94" s="190"/>
      <c r="B94" s="188" t="e">
        <f>IF(#REF!&gt;0,MID(#REF!,1,1),"")</f>
        <v>#REF!</v>
      </c>
      <c r="C94" s="181" t="e">
        <f>IF(B94="","",IF(B94="0","",INDEX(nb,B94,D77)))</f>
        <v>#REF!</v>
      </c>
      <c r="D94" s="181" t="e">
        <f>C94</f>
        <v>#REF!</v>
      </c>
      <c r="E94" s="181"/>
      <c r="F94" s="184"/>
      <c r="G94" s="181"/>
      <c r="H94" s="181"/>
      <c r="I94" s="181"/>
      <c r="J94" s="175"/>
    </row>
    <row r="95" spans="1:10">
      <c r="A95" s="190"/>
      <c r="B95" s="188" t="e">
        <f>IF(#REF!&gt;0,MID(#REF!,2,1),"")</f>
        <v>#REF!</v>
      </c>
      <c r="C95" s="181" t="e">
        <f>IF(B95="","",IF(B95="0","",INDEX(nb,B95,D77-1)))</f>
        <v>#REF!</v>
      </c>
      <c r="D95" s="184" t="e">
        <f>IF(D77=2,IF(B94="1",IF(B95="1","إحـدى",IF(B95="2","إثـنا ",C95)),C95),C95)</f>
        <v>#REF!</v>
      </c>
      <c r="E95" s="181"/>
      <c r="F95" s="181"/>
      <c r="G95" s="181"/>
      <c r="H95" s="181"/>
      <c r="I95" s="181"/>
      <c r="J95" s="175"/>
    </row>
    <row r="96" spans="1:10">
      <c r="A96" s="191"/>
      <c r="B96" s="192" t="e">
        <f>IF(#REF!&gt;0,MID(#REF!,3,1),"")</f>
        <v>#REF!</v>
      </c>
      <c r="C96" s="193" t="e">
        <f>IF(B96="","",IF(B96="0","",INDEX(nb,B96,D77-2)))</f>
        <v>#REF!</v>
      </c>
      <c r="D96" s="194" t="e">
        <f>IF(B95="1",IF(B96="1","إحـدى",IF(B96="2","إثـنا ",C96)),C96)</f>
        <v>#REF!</v>
      </c>
      <c r="E96" s="193"/>
      <c r="F96" s="193"/>
      <c r="G96" s="193"/>
      <c r="H96" s="193"/>
      <c r="I96" s="193"/>
      <c r="J96" s="195"/>
    </row>
    <row r="97" spans="1:11" ht="12.75" customHeight="1"/>
    <row r="98" spans="1:11" ht="12.75" customHeight="1"/>
    <row r="99" spans="1:11" ht="12.75" customHeight="1"/>
    <row r="100" spans="1:11" ht="12.75" customHeight="1"/>
    <row r="101" spans="1:11" ht="12.75" customHeight="1"/>
    <row r="102" spans="1:11" ht="12.75" customHeight="1"/>
    <row r="103" spans="1:11" ht="12.75" customHeight="1"/>
    <row r="104" spans="1:11" ht="12.75" customHeight="1"/>
    <row r="105" spans="1:11" ht="12.75" customHeight="1"/>
    <row r="106" spans="1:11" ht="12.75" customHeight="1"/>
    <row r="107" spans="1:11" ht="12.75" customHeight="1"/>
    <row r="108" spans="1:11" ht="12.75" customHeight="1"/>
    <row r="109" spans="1:11">
      <c r="A109" s="168" t="e">
        <f>Feuil1!C12</f>
        <v>#REF!</v>
      </c>
      <c r="B109" s="169" t="e">
        <f>A110</f>
        <v>#REF!</v>
      </c>
      <c r="C109" s="169" t="e">
        <f>A111-B109*1000</f>
        <v>#REF!</v>
      </c>
      <c r="D109" s="169" t="e">
        <f>A112-A111*1000</f>
        <v>#REF!</v>
      </c>
      <c r="E109" s="169" t="e">
        <f>(A109-A112)*100</f>
        <v>#REF!</v>
      </c>
      <c r="F109" s="169" t="s">
        <v>125</v>
      </c>
      <c r="G109" s="169" t="s">
        <v>126</v>
      </c>
      <c r="H109" s="169" t="s">
        <v>127</v>
      </c>
      <c r="I109" s="169" t="s">
        <v>128</v>
      </c>
      <c r="J109" s="170"/>
      <c r="K109" s="171" t="e">
        <f>E115&amp;E116&amp;E117&amp;E118</f>
        <v>#REF!</v>
      </c>
    </row>
    <row r="110" spans="1:11">
      <c r="A110" s="173" t="e">
        <f>TRUNC(A109/1000000)</f>
        <v>#REF!</v>
      </c>
      <c r="B110" s="174" t="e">
        <f>LEN(B109)</f>
        <v>#REF!</v>
      </c>
      <c r="C110" s="174" t="e">
        <f>LEN(C109)</f>
        <v>#REF!</v>
      </c>
      <c r="D110" s="174" t="e">
        <f>LEN(D109)</f>
        <v>#REF!</v>
      </c>
      <c r="E110" s="174"/>
      <c r="F110" s="174" t="s">
        <v>129</v>
      </c>
      <c r="G110" s="174" t="s">
        <v>130</v>
      </c>
      <c r="H110" s="174" t="s">
        <v>131</v>
      </c>
      <c r="I110" s="174" t="s">
        <v>132</v>
      </c>
      <c r="J110" s="175"/>
    </row>
    <row r="111" spans="1:11">
      <c r="A111" s="173" t="e">
        <f>TRUNC(A109/1000)</f>
        <v>#REF!</v>
      </c>
      <c r="B111" s="174"/>
      <c r="C111" s="174"/>
      <c r="D111" s="174"/>
      <c r="E111" s="174"/>
      <c r="F111" s="174" t="s">
        <v>133</v>
      </c>
      <c r="G111" s="174" t="s">
        <v>134</v>
      </c>
      <c r="H111" s="174" t="s">
        <v>135</v>
      </c>
      <c r="I111" s="174" t="s">
        <v>136</v>
      </c>
      <c r="J111" s="175"/>
    </row>
    <row r="112" spans="1:11">
      <c r="A112" s="173" t="e">
        <f>TRUNC(A109)</f>
        <v>#REF!</v>
      </c>
      <c r="B112" s="174"/>
      <c r="C112" s="174"/>
      <c r="D112" s="174"/>
      <c r="E112" s="174"/>
      <c r="F112" s="174" t="s">
        <v>137</v>
      </c>
      <c r="G112" s="174" t="s">
        <v>138</v>
      </c>
      <c r="H112" s="174" t="s">
        <v>139</v>
      </c>
      <c r="I112" s="174" t="s">
        <v>140</v>
      </c>
      <c r="J112" s="175"/>
    </row>
    <row r="113" spans="1:10">
      <c r="A113" s="173" t="e">
        <f>FIXED(E109,0)</f>
        <v>#REF!</v>
      </c>
      <c r="B113" s="174"/>
      <c r="C113" s="174"/>
      <c r="D113" s="174"/>
      <c r="E113" s="174"/>
      <c r="F113" s="174" t="s">
        <v>141</v>
      </c>
      <c r="G113" s="174"/>
      <c r="H113" s="174"/>
      <c r="I113" s="174"/>
      <c r="J113" s="175"/>
    </row>
    <row r="114" spans="1:10">
      <c r="A114" s="173" t="e">
        <f>B109-TRUNC(B109/100)*100</f>
        <v>#REF!</v>
      </c>
      <c r="B114" s="174"/>
      <c r="C114" s="174"/>
      <c r="D114" s="174"/>
      <c r="E114" s="174"/>
      <c r="F114" s="174"/>
      <c r="G114" s="177" t="s">
        <v>142</v>
      </c>
      <c r="H114" s="177" t="s">
        <v>143</v>
      </c>
      <c r="I114" s="177" t="s">
        <v>144</v>
      </c>
      <c r="J114" s="175"/>
    </row>
    <row r="115" spans="1:10">
      <c r="A115" s="173" t="e">
        <f>C109-TRUNC(C109/100)*100</f>
        <v>#REF!</v>
      </c>
      <c r="B115" s="178" t="e">
        <f>IF(B110=3,D121&amp;IF(D123="","",F113&amp;D123)&amp;IF(D122="","",IF(B122="1",D122,F113&amp;D122)),IF(B110=2,IF(B121="1",D122&amp;D121,IF(B122="0",D121,D122&amp;F113&amp;D121)),D121))</f>
        <v>#REF!</v>
      </c>
      <c r="C115" s="174"/>
      <c r="D115" s="174"/>
      <c r="E115" s="179" t="e">
        <f>IF(B109=0," ",IF(B109=1,F109,IF( B109=2,F110,IF(AND(A114&gt;2,A114&lt;11),B115&amp;" "&amp;F111,B115&amp;F112))))</f>
        <v>#REF!</v>
      </c>
      <c r="F115" s="174"/>
      <c r="G115" s="177" t="s">
        <v>145</v>
      </c>
      <c r="H115" s="177" t="s">
        <v>146</v>
      </c>
      <c r="I115" s="177" t="s">
        <v>147</v>
      </c>
      <c r="J115" s="175"/>
    </row>
    <row r="116" spans="1:10">
      <c r="A116" s="173" t="e">
        <f>D109-TRUNC(D109/100)*100</f>
        <v>#REF!</v>
      </c>
      <c r="B116" s="178" t="e">
        <f>IF(C110=3,D124&amp;IF(D126="","",F113&amp;D126)&amp;IF(D125="","",IF(B125="1",D125,F113&amp;D125)),IF(C110=2,IF(B124="1",D125&amp;D124,IF(B125="0",D124,D125&amp;F113&amp;D124)),D124))</f>
        <v>#REF!</v>
      </c>
      <c r="C116" s="174"/>
      <c r="D116" s="174"/>
      <c r="E116" s="179" t="e">
        <f xml:space="preserve"> IF(B109=0," ",IF(C109=0," "," و "))&amp;IF(C109=0," ",IF(C109=1,G109,IF(C109=2,G110,IF(AND(A115&gt;2,A115&lt;11),B116&amp;G111,B116&amp;G112))))</f>
        <v>#REF!</v>
      </c>
      <c r="F116" s="174"/>
      <c r="G116" s="177" t="s">
        <v>148</v>
      </c>
      <c r="H116" s="177" t="s">
        <v>149</v>
      </c>
      <c r="I116" s="177" t="s">
        <v>150</v>
      </c>
      <c r="J116" s="175"/>
    </row>
    <row r="117" spans="1:10">
      <c r="A117" s="173"/>
      <c r="B117" s="178" t="e">
        <f>IF(D110=3,D127&amp;IF(D129="","",F113&amp;D129)&amp;IF(D128="","",IF(B128="1",F113&amp;D128,F113&amp;D128)),IF(D110=2,IF(B127="1",D128&amp;D127,IF(B128="0",D127,D128&amp;F113&amp;D127)),D127))</f>
        <v>#REF!</v>
      </c>
      <c r="C117" s="174"/>
      <c r="D117" s="174"/>
      <c r="E117" s="179" t="e">
        <f>IF(B109+C109=0," ",IF(D109=0," "," و "))&amp;IF(D109=0,IF(B109+C109=0," ","ديــنار جزائري "),IF(D109=1,I109,IF(D109=2,I110,IF(AND(A116&gt;2,A116&lt;11),B117&amp;I111,B117&amp;I112))))</f>
        <v>#REF!</v>
      </c>
      <c r="F117" s="174"/>
      <c r="G117" s="177" t="s">
        <v>151</v>
      </c>
      <c r="H117" s="177" t="s">
        <v>152</v>
      </c>
      <c r="I117" s="177" t="s">
        <v>153</v>
      </c>
      <c r="J117" s="175"/>
    </row>
    <row r="118" spans="1:10">
      <c r="A118" s="173"/>
      <c r="B118" s="179" t="e">
        <f>E109</f>
        <v>#REF!</v>
      </c>
      <c r="C118" s="174"/>
      <c r="D118" s="174"/>
      <c r="E118" s="179" t="e">
        <f>IF(B109+C109+D109=0," ",IF(E109=0," "," و "))&amp;IF(E109=0," ",IF(A113=1,H109,IF( A113="2",H110,IF(AND(E109&gt;2,E109&lt;11),A113&amp;H111,A113&amp;H112))))</f>
        <v>#REF!</v>
      </c>
      <c r="F118" s="174"/>
      <c r="G118" s="177" t="s">
        <v>154</v>
      </c>
      <c r="H118" s="177" t="s">
        <v>155</v>
      </c>
      <c r="I118" s="177" t="s">
        <v>156</v>
      </c>
      <c r="J118" s="175"/>
    </row>
    <row r="119" spans="1:10">
      <c r="A119" s="180"/>
      <c r="B119" s="181"/>
      <c r="C119" s="181"/>
      <c r="D119" s="181"/>
      <c r="E119" s="181"/>
      <c r="F119" s="181"/>
      <c r="G119" s="177" t="s">
        <v>157</v>
      </c>
      <c r="H119" s="177" t="s">
        <v>158</v>
      </c>
      <c r="I119" s="177" t="s">
        <v>159</v>
      </c>
      <c r="J119" s="175"/>
    </row>
    <row r="120" spans="1:10">
      <c r="A120" s="180"/>
      <c r="B120" s="181"/>
      <c r="C120" s="181"/>
      <c r="D120" s="181"/>
      <c r="E120" s="181"/>
      <c r="F120" s="181"/>
      <c r="G120" s="177" t="s">
        <v>160</v>
      </c>
      <c r="H120" s="177" t="s">
        <v>161</v>
      </c>
      <c r="I120" s="177" t="s">
        <v>162</v>
      </c>
      <c r="J120" s="175"/>
    </row>
    <row r="121" spans="1:10">
      <c r="A121" s="180"/>
      <c r="B121" s="182" t="e">
        <f>IF(B109&gt;0,MID(B109,1,1),"")</f>
        <v>#REF!</v>
      </c>
      <c r="C121" s="181" t="e">
        <f>IF(B121="","",IF(B121="0","",INDEX(nb,B121,B110)))</f>
        <v>#REF!</v>
      </c>
      <c r="D121" s="181" t="e">
        <f>C121</f>
        <v>#REF!</v>
      </c>
      <c r="E121" s="183"/>
      <c r="F121" s="184"/>
      <c r="G121" s="177" t="s">
        <v>163</v>
      </c>
      <c r="H121" s="177" t="s">
        <v>164</v>
      </c>
      <c r="I121" s="177" t="s">
        <v>165</v>
      </c>
      <c r="J121" s="175"/>
    </row>
    <row r="122" spans="1:10">
      <c r="A122" s="180"/>
      <c r="B122" s="182" t="e">
        <f>IF(B109&gt;0,MID(B109,2,1),"")</f>
        <v>#REF!</v>
      </c>
      <c r="C122" s="181" t="e">
        <f>IF(B122="","",IF(B122="0","",INDEX(nb,B122,B110-1)))</f>
        <v>#REF!</v>
      </c>
      <c r="D122" s="184" t="e">
        <f>IF(B110=2,IF(B121="1",IF(B122="1","إحـدى",IF(B122="2","إثـنا ",C122)),C122),C122)</f>
        <v>#REF!</v>
      </c>
      <c r="E122" s="183"/>
      <c r="F122" s="181"/>
      <c r="G122" s="177" t="s">
        <v>166</v>
      </c>
      <c r="H122" s="177" t="s">
        <v>167</v>
      </c>
      <c r="I122" s="177" t="s">
        <v>168</v>
      </c>
      <c r="J122" s="175"/>
    </row>
    <row r="123" spans="1:10">
      <c r="A123" s="180"/>
      <c r="B123" s="182" t="e">
        <f>IF(B109&gt;0,MID(B109,3,1),"")</f>
        <v>#REF!</v>
      </c>
      <c r="C123" s="181" t="e">
        <f>IF(B123="","",IF(B123="0","",INDEX(nb,B123,B110-2)))</f>
        <v>#REF!</v>
      </c>
      <c r="D123" s="184" t="e">
        <f>IF(B122="1",IF(B123="1","إحـدى",IF(B123="2","إثـنا ",C123)),C123)</f>
        <v>#REF!</v>
      </c>
      <c r="E123" s="185"/>
      <c r="F123" s="181"/>
      <c r="G123" s="181"/>
      <c r="H123" s="181"/>
      <c r="I123" s="181"/>
      <c r="J123" s="175"/>
    </row>
    <row r="124" spans="1:10">
      <c r="A124" s="180"/>
      <c r="B124" s="186" t="e">
        <f>IF(C109&gt;0,MID(C109,1,1),"")</f>
        <v>#REF!</v>
      </c>
      <c r="C124" s="181" t="e">
        <f>IF(B124="","",IF(B124="0","",INDEX(nb,B124,C110)))</f>
        <v>#REF!</v>
      </c>
      <c r="D124" s="181" t="e">
        <f>C124</f>
        <v>#REF!</v>
      </c>
      <c r="E124" s="181"/>
      <c r="F124" s="184"/>
      <c r="G124" s="181"/>
      <c r="H124" s="181"/>
      <c r="I124" s="181"/>
      <c r="J124" s="175"/>
    </row>
    <row r="125" spans="1:10">
      <c r="A125" s="180"/>
      <c r="B125" s="187" t="e">
        <f>IF(C109&gt;0,MID(C109,2,1),"")</f>
        <v>#REF!</v>
      </c>
      <c r="C125" s="181" t="e">
        <f>IF(B125="","",IF(B125="0","",INDEX(nb,B125,C110-1)))</f>
        <v>#REF!</v>
      </c>
      <c r="D125" s="184" t="e">
        <f>IF(C110=2,IF(B124="1",IF(B125="1","إحـدى",IF(B125="2","إثـنا ",C125)),C125),C125)</f>
        <v>#REF!</v>
      </c>
      <c r="E125" s="181"/>
      <c r="F125" s="181"/>
      <c r="G125" s="181"/>
      <c r="H125" s="181"/>
      <c r="I125" s="181"/>
      <c r="J125" s="175"/>
    </row>
    <row r="126" spans="1:10">
      <c r="A126" s="180"/>
      <c r="B126" s="187" t="e">
        <f>IF(C109&gt;0,MID(C109,3,1),"")</f>
        <v>#REF!</v>
      </c>
      <c r="C126" s="181" t="e">
        <f>IF(B126="","",IF(B126="0","",INDEX(nb,B126,C110-2)))</f>
        <v>#REF!</v>
      </c>
      <c r="D126" s="184" t="e">
        <f>IF(B125="1",IF(B126="1","إحـدى",IF(B126="2","إثـنا ",C126)),C126)</f>
        <v>#REF!</v>
      </c>
      <c r="E126" s="181"/>
      <c r="F126" s="181"/>
      <c r="G126" s="181"/>
      <c r="H126" s="181"/>
      <c r="I126" s="181"/>
      <c r="J126" s="175"/>
    </row>
    <row r="127" spans="1:10">
      <c r="A127" s="180"/>
      <c r="B127" s="188" t="e">
        <f>IF(D109&gt;0,MID(D109,1,1),"")</f>
        <v>#REF!</v>
      </c>
      <c r="C127" s="181" t="e">
        <f>IF(B127="","",IF(B127="0","",INDEX(nb,B127,D110)))</f>
        <v>#REF!</v>
      </c>
      <c r="D127" s="181" t="e">
        <f>C127</f>
        <v>#REF!</v>
      </c>
      <c r="E127" s="181"/>
      <c r="F127" s="184"/>
      <c r="G127" s="181"/>
      <c r="H127" s="181"/>
      <c r="I127" s="181"/>
      <c r="J127" s="175"/>
    </row>
    <row r="128" spans="1:10">
      <c r="A128" s="180"/>
      <c r="B128" s="188" t="e">
        <f>IF(D109&gt;0,MID(D109,2,1),"")</f>
        <v>#REF!</v>
      </c>
      <c r="C128" s="181" t="e">
        <f>IF(B128="","",IF(B128="0","",INDEX(nb,B128,D110-1)))</f>
        <v>#REF!</v>
      </c>
      <c r="D128" s="184" t="e">
        <f>IF(D110=2,IF(B127="1",IF(B128="1","إحـدى",IF(B128="2","إثـنا ",C128)),C128),C128)</f>
        <v>#REF!</v>
      </c>
      <c r="E128" s="181"/>
      <c r="F128" s="181"/>
      <c r="G128" s="181"/>
      <c r="H128" s="181"/>
      <c r="I128" s="181"/>
      <c r="J128" s="175"/>
    </row>
    <row r="129" spans="1:10">
      <c r="A129" s="180"/>
      <c r="B129" s="188" t="e">
        <f>IF(D109&gt;0,MID(D109,3,1),"")</f>
        <v>#REF!</v>
      </c>
      <c r="C129" s="181" t="e">
        <f>IF(B129="","",IF(B129="0","",INDEX(nb,B129,D110-2)))</f>
        <v>#REF!</v>
      </c>
      <c r="D129" s="184" t="e">
        <f>IF(B128="1",IF(B129="1","إحـدى",IF(B129="2","إثـنا ",C129)),C129)</f>
        <v>#REF!</v>
      </c>
      <c r="E129" s="181"/>
      <c r="F129" s="181"/>
      <c r="G129" s="181"/>
      <c r="H129" s="181"/>
      <c r="I129" s="181"/>
      <c r="J129" s="175"/>
    </row>
    <row r="130" spans="1:10">
      <c r="A130" s="180"/>
      <c r="B130" s="181"/>
      <c r="C130" s="181"/>
      <c r="D130" s="181"/>
      <c r="E130" s="181"/>
      <c r="F130" s="181"/>
      <c r="G130" s="181"/>
      <c r="H130" s="181"/>
      <c r="I130" s="181"/>
      <c r="J130" s="175"/>
    </row>
    <row r="131" spans="1:10">
      <c r="A131" s="189" t="e">
        <f>TRUNC(#REF!/1000000)</f>
        <v>#REF!</v>
      </c>
      <c r="B131" s="174" t="e">
        <f>LEN(#REF!)</f>
        <v>#REF!</v>
      </c>
      <c r="C131" s="174" t="e">
        <f>LEN(#REF!)</f>
        <v>#REF!</v>
      </c>
      <c r="D131" s="174" t="e">
        <f>LEN(#REF!)</f>
        <v>#REF!</v>
      </c>
      <c r="E131" s="174"/>
      <c r="F131" s="174" t="s">
        <v>129</v>
      </c>
      <c r="G131" s="174" t="s">
        <v>130</v>
      </c>
      <c r="H131" s="174" t="s">
        <v>131</v>
      </c>
      <c r="I131" s="174" t="s">
        <v>132</v>
      </c>
      <c r="J131" s="175"/>
    </row>
    <row r="132" spans="1:10">
      <c r="A132" s="189" t="e">
        <f>TRUNC(#REF!/1000)</f>
        <v>#REF!</v>
      </c>
      <c r="B132" s="174"/>
      <c r="C132" s="174"/>
      <c r="D132" s="174"/>
      <c r="E132" s="174"/>
      <c r="F132" s="174" t="s">
        <v>133</v>
      </c>
      <c r="G132" s="174" t="s">
        <v>134</v>
      </c>
      <c r="H132" s="174" t="s">
        <v>135</v>
      </c>
      <c r="I132" s="174" t="s">
        <v>136</v>
      </c>
      <c r="J132" s="175"/>
    </row>
    <row r="133" spans="1:10">
      <c r="A133" s="189" t="e">
        <f>TRUNC(#REF!)</f>
        <v>#REF!</v>
      </c>
      <c r="B133" s="174"/>
      <c r="C133" s="174"/>
      <c r="D133" s="174"/>
      <c r="E133" s="174"/>
      <c r="F133" s="174" t="s">
        <v>137</v>
      </c>
      <c r="G133" s="174" t="s">
        <v>138</v>
      </c>
      <c r="H133" s="174" t="s">
        <v>139</v>
      </c>
      <c r="I133" s="174" t="s">
        <v>140</v>
      </c>
      <c r="J133" s="175"/>
    </row>
    <row r="134" spans="1:10">
      <c r="A134" s="189" t="e">
        <f>FIXED(#REF!,0)</f>
        <v>#REF!</v>
      </c>
      <c r="B134" s="174"/>
      <c r="C134" s="174"/>
      <c r="D134" s="174"/>
      <c r="E134" s="174"/>
      <c r="F134" s="174" t="s">
        <v>141</v>
      </c>
      <c r="G134" s="174"/>
      <c r="H134" s="174"/>
      <c r="I134" s="174"/>
      <c r="J134" s="175"/>
    </row>
    <row r="135" spans="1:10">
      <c r="A135" s="189" t="e">
        <f>#REF!-TRUNC(#REF!/100)*100</f>
        <v>#REF!</v>
      </c>
      <c r="B135" s="174"/>
      <c r="C135" s="174"/>
      <c r="D135" s="174"/>
      <c r="E135" s="174"/>
      <c r="F135" s="174"/>
      <c r="G135" s="177" t="s">
        <v>142</v>
      </c>
      <c r="H135" s="177" t="s">
        <v>143</v>
      </c>
      <c r="I135" s="177" t="s">
        <v>144</v>
      </c>
      <c r="J135" s="175"/>
    </row>
    <row r="136" spans="1:10">
      <c r="A136" s="189" t="e">
        <f>#REF!-TRUNC(#REF!/100)*100</f>
        <v>#REF!</v>
      </c>
      <c r="B136" s="178" t="e">
        <f>IF(B131=3,D142&amp;IF(D144="","",F134&amp;D144)&amp;IF(D143="","",IF(B143="1",D143,F134&amp;D143)),IF(B131=2,IF(B142="1",D143&amp;D142,IF(B143="0",D142,D143&amp;F134&amp;D142)),D142))</f>
        <v>#REF!</v>
      </c>
      <c r="C136" s="174"/>
      <c r="D136" s="174"/>
      <c r="E136" s="179" t="e">
        <f>IF(#REF!=0," ",IF(#REF!=1,#REF!,IF(#REF!= 2,F131,IF(AND(A135&gt;2,A135&lt;11),B136&amp;" "&amp;F132,B136&amp;F133))))</f>
        <v>#REF!</v>
      </c>
      <c r="F136" s="174"/>
      <c r="G136" s="177" t="s">
        <v>145</v>
      </c>
      <c r="H136" s="177" t="s">
        <v>146</v>
      </c>
      <c r="I136" s="177" t="s">
        <v>147</v>
      </c>
      <c r="J136" s="175"/>
    </row>
    <row r="137" spans="1:10">
      <c r="A137" s="189" t="e">
        <f>#REF!-TRUNC(#REF!/100)*100</f>
        <v>#REF!</v>
      </c>
      <c r="B137" s="178" t="e">
        <f>IF(C131=3,D145&amp;IF(D147="","",F134&amp;D147)&amp;IF(D146="","",IF(B146="1",D146,F134&amp;D146)),IF(C131=2,IF(B145="1",D146&amp;D145,IF(B146="0",D145,D146&amp;F134&amp;D145)),D145))</f>
        <v>#REF!</v>
      </c>
      <c r="C137" s="174"/>
      <c r="D137" s="174"/>
      <c r="E137" s="179" t="e">
        <f xml:space="preserve"> IF(#REF!=0," ",IF(#REF!=0," "," و "))&amp;IF(#REF!=0," ",IF(#REF!=1,#REF!,IF(#REF!=2,G131,IF(AND(A136&gt;2,A136&lt;11),B137&amp;G132,B137&amp;G133))))</f>
        <v>#REF!</v>
      </c>
      <c r="F137" s="174"/>
      <c r="G137" s="177" t="s">
        <v>148</v>
      </c>
      <c r="H137" s="177" t="s">
        <v>149</v>
      </c>
      <c r="I137" s="177" t="s">
        <v>150</v>
      </c>
      <c r="J137" s="175"/>
    </row>
    <row r="138" spans="1:10">
      <c r="A138" s="189"/>
      <c r="B138" s="178" t="e">
        <f>IF(D131=3,D148&amp;IF(D150="","",F134&amp;D150)&amp;IF(D149="","",IF(B149="1",F134&amp;D149,F134&amp;D149)),IF(D131=2,IF(B148="1",D149&amp;D148,IF(B149="0",D148,D149&amp;F134&amp;D148)),D148))</f>
        <v>#REF!</v>
      </c>
      <c r="C138" s="174"/>
      <c r="D138" s="174"/>
      <c r="E138" s="179" t="e">
        <f>IF(#REF!+#REF!=0," ",IF(#REF!=0," "," و "))&amp;IF(#REF!=0,IF(#REF!+#REF!=0," ","ديــنار جزائري "),IF(#REF!=1,#REF!,IF(#REF!=2,I131,IF(AND(A137&gt;2,A137&lt;11),B138&amp;I132,B138&amp;I133))))</f>
        <v>#REF!</v>
      </c>
      <c r="F138" s="174"/>
      <c r="G138" s="177" t="s">
        <v>151</v>
      </c>
      <c r="H138" s="177" t="s">
        <v>152</v>
      </c>
      <c r="I138" s="177" t="s">
        <v>153</v>
      </c>
      <c r="J138" s="175"/>
    </row>
    <row r="139" spans="1:10">
      <c r="A139" s="189"/>
      <c r="B139" s="179" t="e">
        <f>#REF!</f>
        <v>#REF!</v>
      </c>
      <c r="C139" s="174"/>
      <c r="D139" s="174"/>
      <c r="E139" s="179" t="e">
        <f>IF(#REF!+#REF!+#REF!=0," ",IF(#REF!=0," "," و "))&amp;IF(#REF!=0," ",IF(A134=1,#REF!,IF( A134="2",H131,IF(AND(#REF!&gt;2,#REF!&lt;11),A134&amp;H132,A134&amp;H133))))</f>
        <v>#REF!</v>
      </c>
      <c r="F139" s="174"/>
      <c r="G139" s="177" t="s">
        <v>154</v>
      </c>
      <c r="H139" s="177" t="s">
        <v>155</v>
      </c>
      <c r="I139" s="177" t="s">
        <v>156</v>
      </c>
      <c r="J139" s="175"/>
    </row>
    <row r="140" spans="1:10">
      <c r="A140" s="190"/>
      <c r="B140" s="181"/>
      <c r="C140" s="181"/>
      <c r="D140" s="181"/>
      <c r="E140" s="181"/>
      <c r="F140" s="181"/>
      <c r="G140" s="177" t="s">
        <v>157</v>
      </c>
      <c r="H140" s="177" t="s">
        <v>158</v>
      </c>
      <c r="I140" s="177" t="s">
        <v>159</v>
      </c>
      <c r="J140" s="175"/>
    </row>
    <row r="141" spans="1:10">
      <c r="A141" s="190"/>
      <c r="B141" s="181"/>
      <c r="C141" s="181"/>
      <c r="D141" s="181"/>
      <c r="E141" s="181"/>
      <c r="F141" s="181"/>
      <c r="G141" s="177" t="s">
        <v>160</v>
      </c>
      <c r="H141" s="177" t="s">
        <v>161</v>
      </c>
      <c r="I141" s="177" t="s">
        <v>162</v>
      </c>
      <c r="J141" s="175"/>
    </row>
    <row r="142" spans="1:10">
      <c r="A142" s="190"/>
      <c r="B142" s="182" t="e">
        <f>IF(#REF!&gt;0,MID(#REF!,1,1),"")</f>
        <v>#REF!</v>
      </c>
      <c r="C142" s="181" t="e">
        <f>IF(B142="","",IF(B142="0","",INDEX(nb,B142,B131)))</f>
        <v>#REF!</v>
      </c>
      <c r="D142" s="181" t="e">
        <f>C142</f>
        <v>#REF!</v>
      </c>
      <c r="E142" s="183"/>
      <c r="F142" s="184"/>
      <c r="G142" s="177" t="s">
        <v>163</v>
      </c>
      <c r="H142" s="177" t="s">
        <v>164</v>
      </c>
      <c r="I142" s="177" t="s">
        <v>165</v>
      </c>
      <c r="J142" s="175"/>
    </row>
    <row r="143" spans="1:10">
      <c r="A143" s="190"/>
      <c r="B143" s="182" t="e">
        <f>IF(#REF!&gt;0,MID(#REF!,2,1),"")</f>
        <v>#REF!</v>
      </c>
      <c r="C143" s="181" t="e">
        <f>IF(B143="","",IF(B143="0","",INDEX(nb,B143,B131-1)))</f>
        <v>#REF!</v>
      </c>
      <c r="D143" s="184" t="e">
        <f>IF(B131=2,IF(B142="1",IF(B143="1","إحـدى",IF(B143="2","إثـنا ",C143)),C143),C143)</f>
        <v>#REF!</v>
      </c>
      <c r="E143" s="183"/>
      <c r="F143" s="181"/>
      <c r="G143" s="177" t="s">
        <v>166</v>
      </c>
      <c r="H143" s="177" t="s">
        <v>167</v>
      </c>
      <c r="I143" s="177" t="s">
        <v>168</v>
      </c>
      <c r="J143" s="175"/>
    </row>
    <row r="144" spans="1:10">
      <c r="A144" s="190"/>
      <c r="B144" s="182" t="e">
        <f>IF(#REF!&gt;0,MID(#REF!,3,1),"")</f>
        <v>#REF!</v>
      </c>
      <c r="C144" s="181" t="e">
        <f>IF(B144="","",IF(B144="0","",INDEX(nb,B144,B131-2)))</f>
        <v>#REF!</v>
      </c>
      <c r="D144" s="184" t="e">
        <f>IF(B143="1",IF(B144="1","إحـدى",IF(B144="2","إثـنا ",C144)),C144)</f>
        <v>#REF!</v>
      </c>
      <c r="E144" s="185"/>
      <c r="F144" s="181"/>
      <c r="G144" s="181"/>
      <c r="H144" s="181"/>
      <c r="I144" s="181"/>
      <c r="J144" s="175"/>
    </row>
    <row r="145" spans="1:10">
      <c r="A145" s="190"/>
      <c r="B145" s="186" t="e">
        <f>IF(#REF!&gt;0,MID(#REF!,1,1),"")</f>
        <v>#REF!</v>
      </c>
      <c r="C145" s="181" t="e">
        <f>IF(B145="","",IF(B145="0","",INDEX(nb,B145,C131)))</f>
        <v>#REF!</v>
      </c>
      <c r="D145" s="181" t="e">
        <f>C145</f>
        <v>#REF!</v>
      </c>
      <c r="E145" s="181"/>
      <c r="F145" s="184"/>
      <c r="G145" s="181"/>
      <c r="H145" s="181"/>
      <c r="I145" s="181"/>
      <c r="J145" s="175"/>
    </row>
    <row r="146" spans="1:10">
      <c r="A146" s="190"/>
      <c r="B146" s="187" t="e">
        <f>IF(#REF!&gt;0,MID(#REF!,2,1),"")</f>
        <v>#REF!</v>
      </c>
      <c r="C146" s="181" t="e">
        <f>IF(B146="","",IF(B146="0","",INDEX(nb,B146,C131-1)))</f>
        <v>#REF!</v>
      </c>
      <c r="D146" s="184" t="e">
        <f>IF(C131=2,IF(B145="1",IF(B146="1","إحـدى",IF(B146="2","إثـنا ",C146)),C146),C146)</f>
        <v>#REF!</v>
      </c>
      <c r="E146" s="181"/>
      <c r="F146" s="181"/>
      <c r="G146" s="181"/>
      <c r="H146" s="181"/>
      <c r="I146" s="181"/>
      <c r="J146" s="175"/>
    </row>
    <row r="147" spans="1:10">
      <c r="A147" s="190"/>
      <c r="B147" s="187" t="e">
        <f>IF(#REF!&gt;0,MID(#REF!,3,1),"")</f>
        <v>#REF!</v>
      </c>
      <c r="C147" s="181" t="e">
        <f>IF(B147="","",IF(B147="0","",INDEX(nb,B147,C131-2)))</f>
        <v>#REF!</v>
      </c>
      <c r="D147" s="184" t="e">
        <f>IF(B146="1",IF(B147="1","إحـدى",IF(B147="2","إثـنا ",C147)),C147)</f>
        <v>#REF!</v>
      </c>
      <c r="E147" s="181"/>
      <c r="F147" s="181"/>
      <c r="G147" s="181"/>
      <c r="H147" s="181"/>
      <c r="I147" s="181"/>
      <c r="J147" s="175"/>
    </row>
    <row r="148" spans="1:10">
      <c r="A148" s="190"/>
      <c r="B148" s="188" t="e">
        <f>IF(#REF!&gt;0,MID(#REF!,1,1),"")</f>
        <v>#REF!</v>
      </c>
      <c r="C148" s="181" t="e">
        <f>IF(B148="","",IF(B148="0","",INDEX(nb,B148,D131)))</f>
        <v>#REF!</v>
      </c>
      <c r="D148" s="181" t="e">
        <f>C148</f>
        <v>#REF!</v>
      </c>
      <c r="E148" s="181"/>
      <c r="F148" s="184"/>
      <c r="G148" s="181"/>
      <c r="H148" s="181"/>
      <c r="I148" s="181"/>
      <c r="J148" s="175"/>
    </row>
    <row r="149" spans="1:10">
      <c r="A149" s="190"/>
      <c r="B149" s="188" t="e">
        <f>IF(#REF!&gt;0,MID(#REF!,2,1),"")</f>
        <v>#REF!</v>
      </c>
      <c r="C149" s="181" t="e">
        <f>IF(B149="","",IF(B149="0","",INDEX(nb,B149,D131-1)))</f>
        <v>#REF!</v>
      </c>
      <c r="D149" s="184" t="e">
        <f>IF(D131=2,IF(B148="1",IF(B149="1","إحـدى",IF(B149="2","إثـنا ",C149)),C149),C149)</f>
        <v>#REF!</v>
      </c>
      <c r="E149" s="181"/>
      <c r="F149" s="181"/>
      <c r="G149" s="181"/>
      <c r="H149" s="181"/>
      <c r="I149" s="181"/>
      <c r="J149" s="175"/>
    </row>
    <row r="150" spans="1:10">
      <c r="A150" s="191"/>
      <c r="B150" s="192" t="e">
        <f>IF(#REF!&gt;0,MID(#REF!,3,1),"")</f>
        <v>#REF!</v>
      </c>
      <c r="C150" s="193" t="e">
        <f>IF(B150="","",IF(B150="0","",INDEX(nb,B150,D131-2)))</f>
        <v>#REF!</v>
      </c>
      <c r="D150" s="194" t="e">
        <f>IF(B149="1",IF(B150="1","إحـدى",IF(B150="2","إثـنا ",C150)),C150)</f>
        <v>#REF!</v>
      </c>
      <c r="E150" s="193"/>
      <c r="F150" s="193"/>
      <c r="G150" s="193"/>
      <c r="H150" s="193"/>
      <c r="I150" s="193"/>
      <c r="J150" s="195"/>
    </row>
    <row r="151" spans="1:10" ht="12.75" customHeight="1"/>
    <row r="152" spans="1:10" ht="12.75" customHeight="1"/>
    <row r="153" spans="1:10" ht="12.75" customHeight="1"/>
    <row r="154" spans="1:10" ht="12.75" customHeight="1"/>
    <row r="155" spans="1:10" ht="12.75" customHeight="1"/>
    <row r="156" spans="1:10" ht="12.75" customHeight="1"/>
    <row r="157" spans="1:10" ht="12.75" customHeight="1"/>
    <row r="158" spans="1:10" ht="12.75" customHeight="1"/>
    <row r="159" spans="1:10" ht="12.75" customHeight="1"/>
    <row r="160" spans="1:10" ht="12.75" customHeight="1"/>
    <row r="161" spans="1:11" ht="12.75" customHeight="1"/>
    <row r="162" spans="1:11" ht="12.75" customHeight="1"/>
    <row r="163" spans="1:11">
      <c r="A163" s="168" t="e">
        <f>Feuil1!#REF!</f>
        <v>#REF!</v>
      </c>
      <c r="B163" s="169" t="e">
        <f>A164</f>
        <v>#REF!</v>
      </c>
      <c r="C163" s="169" t="e">
        <f>A165-B163*1000</f>
        <v>#REF!</v>
      </c>
      <c r="D163" s="169" t="e">
        <f>A166-A165*1000</f>
        <v>#REF!</v>
      </c>
      <c r="E163" s="169" t="e">
        <f>(A163-A166)*100</f>
        <v>#REF!</v>
      </c>
      <c r="F163" s="169" t="s">
        <v>125</v>
      </c>
      <c r="G163" s="169" t="s">
        <v>126</v>
      </c>
      <c r="H163" s="169" t="s">
        <v>127</v>
      </c>
      <c r="I163" s="169" t="s">
        <v>128</v>
      </c>
      <c r="J163" s="170"/>
      <c r="K163" s="171" t="e">
        <f>E169&amp;E170&amp;E171&amp;E172</f>
        <v>#REF!</v>
      </c>
    </row>
    <row r="164" spans="1:11">
      <c r="A164" s="173" t="e">
        <f>TRUNC(A163/1000000)</f>
        <v>#REF!</v>
      </c>
      <c r="B164" s="174" t="e">
        <f>LEN(B163)</f>
        <v>#REF!</v>
      </c>
      <c r="C164" s="174" t="e">
        <f>LEN(C163)</f>
        <v>#REF!</v>
      </c>
      <c r="D164" s="174" t="e">
        <f>LEN(D163)</f>
        <v>#REF!</v>
      </c>
      <c r="E164" s="174"/>
      <c r="F164" s="174" t="s">
        <v>129</v>
      </c>
      <c r="G164" s="174" t="s">
        <v>130</v>
      </c>
      <c r="H164" s="174" t="s">
        <v>131</v>
      </c>
      <c r="I164" s="174" t="s">
        <v>132</v>
      </c>
      <c r="J164" s="175"/>
    </row>
    <row r="165" spans="1:11">
      <c r="A165" s="173" t="e">
        <f>TRUNC(A163/1000)</f>
        <v>#REF!</v>
      </c>
      <c r="B165" s="174"/>
      <c r="C165" s="174"/>
      <c r="D165" s="174"/>
      <c r="E165" s="174"/>
      <c r="F165" s="174" t="s">
        <v>133</v>
      </c>
      <c r="G165" s="174" t="s">
        <v>134</v>
      </c>
      <c r="H165" s="174" t="s">
        <v>135</v>
      </c>
      <c r="I165" s="174" t="s">
        <v>136</v>
      </c>
      <c r="J165" s="175"/>
    </row>
    <row r="166" spans="1:11">
      <c r="A166" s="173" t="e">
        <f>TRUNC(A163)</f>
        <v>#REF!</v>
      </c>
      <c r="B166" s="174"/>
      <c r="C166" s="174"/>
      <c r="D166" s="174"/>
      <c r="E166" s="174"/>
      <c r="F166" s="174" t="s">
        <v>137</v>
      </c>
      <c r="G166" s="174" t="s">
        <v>138</v>
      </c>
      <c r="H166" s="174" t="s">
        <v>139</v>
      </c>
      <c r="I166" s="174" t="s">
        <v>140</v>
      </c>
      <c r="J166" s="175"/>
    </row>
    <row r="167" spans="1:11">
      <c r="A167" s="173" t="e">
        <f>FIXED(E163,0)</f>
        <v>#REF!</v>
      </c>
      <c r="B167" s="174"/>
      <c r="C167" s="174"/>
      <c r="D167" s="174"/>
      <c r="E167" s="174"/>
      <c r="F167" s="174" t="s">
        <v>141</v>
      </c>
      <c r="G167" s="174"/>
      <c r="H167" s="174"/>
      <c r="I167" s="174"/>
      <c r="J167" s="175"/>
    </row>
    <row r="168" spans="1:11">
      <c r="A168" s="173" t="e">
        <f>B163-TRUNC(B163/100)*100</f>
        <v>#REF!</v>
      </c>
      <c r="B168" s="174"/>
      <c r="C168" s="174"/>
      <c r="D168" s="174"/>
      <c r="E168" s="174"/>
      <c r="F168" s="174"/>
      <c r="G168" s="177" t="s">
        <v>142</v>
      </c>
      <c r="H168" s="177" t="s">
        <v>143</v>
      </c>
      <c r="I168" s="177" t="s">
        <v>144</v>
      </c>
      <c r="J168" s="175"/>
    </row>
    <row r="169" spans="1:11">
      <c r="A169" s="173" t="e">
        <f>C163-TRUNC(C163/100)*100</f>
        <v>#REF!</v>
      </c>
      <c r="B169" s="178" t="e">
        <f>IF(B164=3,D175&amp;IF(D177="","",F167&amp;D177)&amp;IF(D176="","",IF(B176="1",D176,F167&amp;D176)),IF(B164=2,IF(B175="1",D176&amp;D175,IF(B176="0",D175,D176&amp;F167&amp;D175)),D175))</f>
        <v>#REF!</v>
      </c>
      <c r="C169" s="174"/>
      <c r="D169" s="174"/>
      <c r="E169" s="179" t="e">
        <f>IF(B163=0," ",IF(B163=1,F163,IF( B163=2,F164,IF(AND(A168&gt;2,A168&lt;11),B169&amp;" "&amp;F165,B169&amp;F166))))</f>
        <v>#REF!</v>
      </c>
      <c r="F169" s="174"/>
      <c r="G169" s="177" t="s">
        <v>145</v>
      </c>
      <c r="H169" s="177" t="s">
        <v>146</v>
      </c>
      <c r="I169" s="177" t="s">
        <v>147</v>
      </c>
      <c r="J169" s="175"/>
    </row>
    <row r="170" spans="1:11">
      <c r="A170" s="173" t="e">
        <f>D163-TRUNC(D163/100)*100</f>
        <v>#REF!</v>
      </c>
      <c r="B170" s="178" t="e">
        <f>IF(C164=3,D178&amp;IF(D180="","",F167&amp;D180)&amp;IF(D179="","",IF(B179="1",D179,F167&amp;D179)),IF(C164=2,IF(B178="1",D179&amp;D178,IF(B179="0",D178,D179&amp;F167&amp;D178)),D178))</f>
        <v>#REF!</v>
      </c>
      <c r="C170" s="174"/>
      <c r="D170" s="174"/>
      <c r="E170" s="179" t="e">
        <f xml:space="preserve"> IF(B163=0," ",IF(C163=0," "," و "))&amp;IF(C163=0," ",IF(C163=1,G163,IF(C163=2,G164,IF(AND(A169&gt;2,A169&lt;11),B170&amp;G165,B170&amp;G166))))</f>
        <v>#REF!</v>
      </c>
      <c r="F170" s="174"/>
      <c r="G170" s="177" t="s">
        <v>148</v>
      </c>
      <c r="H170" s="177" t="s">
        <v>149</v>
      </c>
      <c r="I170" s="177" t="s">
        <v>150</v>
      </c>
      <c r="J170" s="175"/>
    </row>
    <row r="171" spans="1:11">
      <c r="A171" s="173"/>
      <c r="B171" s="178" t="e">
        <f>IF(D164=3,D181&amp;IF(D183="","",F167&amp;D183)&amp;IF(D182="","",IF(B182="1",F167&amp;D182,F167&amp;D182)),IF(D164=2,IF(B181="1",D182&amp;D181,IF(B182="0",D181,D182&amp;F167&amp;D181)),D181))</f>
        <v>#REF!</v>
      </c>
      <c r="C171" s="174"/>
      <c r="D171" s="174"/>
      <c r="E171" s="179" t="e">
        <f>IF(B163+C163=0," ",IF(D163=0," "," و "))&amp;IF(D163=0,IF(B163+C163=0," ","ديــنار جزائري "),IF(D163=1,I163,IF(D163=2,I164,IF(AND(A170&gt;2,A170&lt;11),B171&amp;I165,B171&amp;I166))))</f>
        <v>#REF!</v>
      </c>
      <c r="F171" s="174"/>
      <c r="G171" s="177" t="s">
        <v>151</v>
      </c>
      <c r="H171" s="177" t="s">
        <v>152</v>
      </c>
      <c r="I171" s="177" t="s">
        <v>153</v>
      </c>
      <c r="J171" s="175"/>
    </row>
    <row r="172" spans="1:11">
      <c r="A172" s="173"/>
      <c r="B172" s="179" t="e">
        <f>E163</f>
        <v>#REF!</v>
      </c>
      <c r="C172" s="174"/>
      <c r="D172" s="174"/>
      <c r="E172" s="179" t="e">
        <f>IF(B163+C163+D163=0," ",IF(E163=0," "," و "))&amp;IF(E163=0," ",IF(A167=1,H163,IF( A167="2",H164,IF(AND(E163&gt;2,E163&lt;11),A167&amp;H165,A167&amp;H166))))</f>
        <v>#REF!</v>
      </c>
      <c r="F172" s="174"/>
      <c r="G172" s="177" t="s">
        <v>154</v>
      </c>
      <c r="H172" s="177" t="s">
        <v>155</v>
      </c>
      <c r="I172" s="177" t="s">
        <v>156</v>
      </c>
      <c r="J172" s="175"/>
    </row>
    <row r="173" spans="1:11">
      <c r="A173" s="180"/>
      <c r="B173" s="181"/>
      <c r="C173" s="181"/>
      <c r="D173" s="181"/>
      <c r="E173" s="181"/>
      <c r="F173" s="181"/>
      <c r="G173" s="177" t="s">
        <v>157</v>
      </c>
      <c r="H173" s="177" t="s">
        <v>158</v>
      </c>
      <c r="I173" s="177" t="s">
        <v>159</v>
      </c>
      <c r="J173" s="175"/>
    </row>
    <row r="174" spans="1:11">
      <c r="A174" s="180"/>
      <c r="B174" s="181"/>
      <c r="C174" s="181"/>
      <c r="D174" s="181"/>
      <c r="E174" s="181"/>
      <c r="F174" s="181"/>
      <c r="G174" s="177" t="s">
        <v>160</v>
      </c>
      <c r="H174" s="177" t="s">
        <v>161</v>
      </c>
      <c r="I174" s="177" t="s">
        <v>162</v>
      </c>
      <c r="J174" s="175"/>
    </row>
    <row r="175" spans="1:11">
      <c r="A175" s="180"/>
      <c r="B175" s="182" t="e">
        <f>IF(B163&gt;0,MID(B163,1,1),"")</f>
        <v>#REF!</v>
      </c>
      <c r="C175" s="181" t="e">
        <f>IF(B175="","",IF(B175="0","",INDEX(nb,B175,B164)))</f>
        <v>#REF!</v>
      </c>
      <c r="D175" s="181" t="e">
        <f>C175</f>
        <v>#REF!</v>
      </c>
      <c r="E175" s="183"/>
      <c r="F175" s="184"/>
      <c r="G175" s="177" t="s">
        <v>163</v>
      </c>
      <c r="H175" s="177" t="s">
        <v>164</v>
      </c>
      <c r="I175" s="177" t="s">
        <v>165</v>
      </c>
      <c r="J175" s="175"/>
    </row>
    <row r="176" spans="1:11">
      <c r="A176" s="180"/>
      <c r="B176" s="182" t="e">
        <f>IF(B163&gt;0,MID(B163,2,1),"")</f>
        <v>#REF!</v>
      </c>
      <c r="C176" s="181" t="e">
        <f>IF(B176="","",IF(B176="0","",INDEX(nb,B176,B164-1)))</f>
        <v>#REF!</v>
      </c>
      <c r="D176" s="184" t="e">
        <f>IF(B164=2,IF(B175="1",IF(B176="1","إحـدى",IF(B176="2","إثـنا ",C176)),C176),C176)</f>
        <v>#REF!</v>
      </c>
      <c r="E176" s="183"/>
      <c r="F176" s="181"/>
      <c r="G176" s="177" t="s">
        <v>166</v>
      </c>
      <c r="H176" s="177" t="s">
        <v>167</v>
      </c>
      <c r="I176" s="177" t="s">
        <v>168</v>
      </c>
      <c r="J176" s="175"/>
    </row>
    <row r="177" spans="1:10">
      <c r="A177" s="180"/>
      <c r="B177" s="182" t="e">
        <f>IF(B163&gt;0,MID(B163,3,1),"")</f>
        <v>#REF!</v>
      </c>
      <c r="C177" s="181" t="e">
        <f>IF(B177="","",IF(B177="0","",INDEX(nb,B177,B164-2)))</f>
        <v>#REF!</v>
      </c>
      <c r="D177" s="184" t="e">
        <f>IF(B176="1",IF(B177="1","إحـدى",IF(B177="2","إثـنا ",C177)),C177)</f>
        <v>#REF!</v>
      </c>
      <c r="E177" s="185"/>
      <c r="F177" s="181"/>
      <c r="G177" s="181"/>
      <c r="H177" s="181"/>
      <c r="I177" s="181"/>
      <c r="J177" s="175"/>
    </row>
    <row r="178" spans="1:10">
      <c r="A178" s="180"/>
      <c r="B178" s="186" t="e">
        <f>IF(C163&gt;0,MID(C163,1,1),"")</f>
        <v>#REF!</v>
      </c>
      <c r="C178" s="181" t="e">
        <f>IF(B178="","",IF(B178="0","",INDEX(nb,B178,C164)))</f>
        <v>#REF!</v>
      </c>
      <c r="D178" s="181" t="e">
        <f>C178</f>
        <v>#REF!</v>
      </c>
      <c r="E178" s="181"/>
      <c r="F178" s="184"/>
      <c r="G178" s="181"/>
      <c r="H178" s="181"/>
      <c r="I178" s="181"/>
      <c r="J178" s="175"/>
    </row>
    <row r="179" spans="1:10">
      <c r="A179" s="180"/>
      <c r="B179" s="187" t="e">
        <f>IF(C163&gt;0,MID(C163,2,1),"")</f>
        <v>#REF!</v>
      </c>
      <c r="C179" s="181" t="e">
        <f>IF(B179="","",IF(B179="0","",INDEX(nb,B179,C164-1)))</f>
        <v>#REF!</v>
      </c>
      <c r="D179" s="184" t="e">
        <f>IF(C164=2,IF(B178="1",IF(B179="1","إحـدى",IF(B179="2","إثـنا ",C179)),C179),C179)</f>
        <v>#REF!</v>
      </c>
      <c r="E179" s="181"/>
      <c r="F179" s="181"/>
      <c r="G179" s="181"/>
      <c r="H179" s="181"/>
      <c r="I179" s="181"/>
      <c r="J179" s="175"/>
    </row>
    <row r="180" spans="1:10">
      <c r="A180" s="180"/>
      <c r="B180" s="187" t="e">
        <f>IF(C163&gt;0,MID(C163,3,1),"")</f>
        <v>#REF!</v>
      </c>
      <c r="C180" s="181" t="e">
        <f>IF(B180="","",IF(B180="0","",INDEX(nb,B180,C164-2)))</f>
        <v>#REF!</v>
      </c>
      <c r="D180" s="184" t="e">
        <f>IF(B179="1",IF(B180="1","إحـدى",IF(B180="2","إثـنا ",C180)),C180)</f>
        <v>#REF!</v>
      </c>
      <c r="E180" s="181"/>
      <c r="F180" s="181"/>
      <c r="G180" s="181"/>
      <c r="H180" s="181"/>
      <c r="I180" s="181"/>
      <c r="J180" s="175"/>
    </row>
    <row r="181" spans="1:10">
      <c r="A181" s="180"/>
      <c r="B181" s="188" t="e">
        <f>IF(D163&gt;0,MID(D163,1,1),"")</f>
        <v>#REF!</v>
      </c>
      <c r="C181" s="181" t="e">
        <f>IF(B181="","",IF(B181="0","",INDEX(nb,B181,D164)))</f>
        <v>#REF!</v>
      </c>
      <c r="D181" s="181" t="e">
        <f>C181</f>
        <v>#REF!</v>
      </c>
      <c r="E181" s="181"/>
      <c r="F181" s="184"/>
      <c r="G181" s="181"/>
      <c r="H181" s="181"/>
      <c r="I181" s="181"/>
      <c r="J181" s="175"/>
    </row>
    <row r="182" spans="1:10">
      <c r="A182" s="180"/>
      <c r="B182" s="188" t="e">
        <f>IF(D163&gt;0,MID(D163,2,1),"")</f>
        <v>#REF!</v>
      </c>
      <c r="C182" s="181" t="e">
        <f>IF(B182="","",IF(B182="0","",INDEX(nb,B182,D164-1)))</f>
        <v>#REF!</v>
      </c>
      <c r="D182" s="184" t="e">
        <f>IF(D164=2,IF(B181="1",IF(B182="1","إحـدى",IF(B182="2","إثـنا ",C182)),C182),C182)</f>
        <v>#REF!</v>
      </c>
      <c r="E182" s="181"/>
      <c r="F182" s="181"/>
      <c r="G182" s="181"/>
      <c r="H182" s="181"/>
      <c r="I182" s="181"/>
      <c r="J182" s="175"/>
    </row>
    <row r="183" spans="1:10">
      <c r="A183" s="180"/>
      <c r="B183" s="188" t="e">
        <f>IF(D163&gt;0,MID(D163,3,1),"")</f>
        <v>#REF!</v>
      </c>
      <c r="C183" s="181" t="e">
        <f>IF(B183="","",IF(B183="0","",INDEX(nb,B183,D164-2)))</f>
        <v>#REF!</v>
      </c>
      <c r="D183" s="184" t="e">
        <f>IF(B182="1",IF(B183="1","إحـدى",IF(B183="2","إثـنا ",C183)),C183)</f>
        <v>#REF!</v>
      </c>
      <c r="E183" s="181"/>
      <c r="F183" s="181"/>
      <c r="G183" s="181"/>
      <c r="H183" s="181"/>
      <c r="I183" s="181"/>
      <c r="J183" s="175"/>
    </row>
    <row r="184" spans="1:10">
      <c r="A184" s="180"/>
      <c r="B184" s="181"/>
      <c r="C184" s="181"/>
      <c r="D184" s="181"/>
      <c r="E184" s="181"/>
      <c r="F184" s="181"/>
      <c r="G184" s="181"/>
      <c r="H184" s="181"/>
      <c r="I184" s="181"/>
      <c r="J184" s="175"/>
    </row>
    <row r="185" spans="1:10">
      <c r="A185" s="189" t="e">
        <f>TRUNC(#REF!/1000000)</f>
        <v>#REF!</v>
      </c>
      <c r="B185" s="174" t="e">
        <f>LEN(#REF!)</f>
        <v>#REF!</v>
      </c>
      <c r="C185" s="174" t="e">
        <f>LEN(#REF!)</f>
        <v>#REF!</v>
      </c>
      <c r="D185" s="174" t="e">
        <f>LEN(#REF!)</f>
        <v>#REF!</v>
      </c>
      <c r="E185" s="174"/>
      <c r="F185" s="174" t="s">
        <v>129</v>
      </c>
      <c r="G185" s="174" t="s">
        <v>130</v>
      </c>
      <c r="H185" s="174" t="s">
        <v>131</v>
      </c>
      <c r="I185" s="174" t="s">
        <v>132</v>
      </c>
      <c r="J185" s="175"/>
    </row>
    <row r="186" spans="1:10">
      <c r="A186" s="189" t="e">
        <f>TRUNC(#REF!/1000)</f>
        <v>#REF!</v>
      </c>
      <c r="B186" s="174"/>
      <c r="C186" s="174"/>
      <c r="D186" s="174"/>
      <c r="E186" s="174"/>
      <c r="F186" s="174" t="s">
        <v>133</v>
      </c>
      <c r="G186" s="174" t="s">
        <v>134</v>
      </c>
      <c r="H186" s="174" t="s">
        <v>135</v>
      </c>
      <c r="I186" s="174" t="s">
        <v>136</v>
      </c>
      <c r="J186" s="175"/>
    </row>
    <row r="187" spans="1:10">
      <c r="A187" s="189" t="e">
        <f>TRUNC(#REF!)</f>
        <v>#REF!</v>
      </c>
      <c r="B187" s="174"/>
      <c r="C187" s="174"/>
      <c r="D187" s="174"/>
      <c r="E187" s="174"/>
      <c r="F187" s="174" t="s">
        <v>137</v>
      </c>
      <c r="G187" s="174" t="s">
        <v>138</v>
      </c>
      <c r="H187" s="174" t="s">
        <v>139</v>
      </c>
      <c r="I187" s="174" t="s">
        <v>140</v>
      </c>
      <c r="J187" s="175"/>
    </row>
    <row r="188" spans="1:10">
      <c r="A188" s="189" t="e">
        <f>FIXED(#REF!,0)</f>
        <v>#REF!</v>
      </c>
      <c r="B188" s="174"/>
      <c r="C188" s="174"/>
      <c r="D188" s="174"/>
      <c r="E188" s="174"/>
      <c r="F188" s="174" t="s">
        <v>141</v>
      </c>
      <c r="G188" s="174"/>
      <c r="H188" s="174"/>
      <c r="I188" s="174"/>
      <c r="J188" s="175"/>
    </row>
    <row r="189" spans="1:10">
      <c r="A189" s="189" t="e">
        <f>#REF!-TRUNC(#REF!/100)*100</f>
        <v>#REF!</v>
      </c>
      <c r="B189" s="174"/>
      <c r="C189" s="174"/>
      <c r="D189" s="174"/>
      <c r="E189" s="174"/>
      <c r="F189" s="174"/>
      <c r="G189" s="177" t="s">
        <v>142</v>
      </c>
      <c r="H189" s="177" t="s">
        <v>143</v>
      </c>
      <c r="I189" s="177" t="s">
        <v>144</v>
      </c>
      <c r="J189" s="175"/>
    </row>
    <row r="190" spans="1:10">
      <c r="A190" s="189" t="e">
        <f>#REF!-TRUNC(#REF!/100)*100</f>
        <v>#REF!</v>
      </c>
      <c r="B190" s="178" t="e">
        <f>IF(B185=3,D196&amp;IF(D198="","",F188&amp;D198)&amp;IF(D197="","",IF(B197="1",D197,F188&amp;D197)),IF(B185=2,IF(B196="1",D197&amp;D196,IF(B197="0",D196,D197&amp;F188&amp;D196)),D196))</f>
        <v>#REF!</v>
      </c>
      <c r="C190" s="174"/>
      <c r="D190" s="174"/>
      <c r="E190" s="179" t="e">
        <f>IF(#REF!=0," ",IF(#REF!=1,#REF!,IF(#REF!= 2,F185,IF(AND(A189&gt;2,A189&lt;11),B190&amp;" "&amp;F186,B190&amp;F187))))</f>
        <v>#REF!</v>
      </c>
      <c r="F190" s="174"/>
      <c r="G190" s="177" t="s">
        <v>145</v>
      </c>
      <c r="H190" s="177" t="s">
        <v>146</v>
      </c>
      <c r="I190" s="177" t="s">
        <v>147</v>
      </c>
      <c r="J190" s="175"/>
    </row>
    <row r="191" spans="1:10">
      <c r="A191" s="189" t="e">
        <f>#REF!-TRUNC(#REF!/100)*100</f>
        <v>#REF!</v>
      </c>
      <c r="B191" s="178" t="e">
        <f>IF(C185=3,D199&amp;IF(D201="","",F188&amp;D201)&amp;IF(D200="","",IF(B200="1",D200,F188&amp;D200)),IF(C185=2,IF(B199="1",D200&amp;D199,IF(B200="0",D199,D200&amp;F188&amp;D199)),D199))</f>
        <v>#REF!</v>
      </c>
      <c r="C191" s="174"/>
      <c r="D191" s="174"/>
      <c r="E191" s="179" t="e">
        <f xml:space="preserve"> IF(#REF!=0," ",IF(#REF!=0," "," و "))&amp;IF(#REF!=0," ",IF(#REF!=1,#REF!,IF(#REF!=2,G185,IF(AND(A190&gt;2,A190&lt;11),B191&amp;G186,B191&amp;G187))))</f>
        <v>#REF!</v>
      </c>
      <c r="F191" s="174"/>
      <c r="G191" s="177" t="s">
        <v>148</v>
      </c>
      <c r="H191" s="177" t="s">
        <v>149</v>
      </c>
      <c r="I191" s="177" t="s">
        <v>150</v>
      </c>
      <c r="J191" s="175"/>
    </row>
    <row r="192" spans="1:10">
      <c r="A192" s="189"/>
      <c r="B192" s="178" t="e">
        <f>IF(D185=3,D202&amp;IF(D204="","",F188&amp;D204)&amp;IF(D203="","",IF(B203="1",F188&amp;D203,F188&amp;D203)),IF(D185=2,IF(B202="1",D203&amp;D202,IF(B203="0",D202,D203&amp;F188&amp;D202)),D202))</f>
        <v>#REF!</v>
      </c>
      <c r="C192" s="174"/>
      <c r="D192" s="174"/>
      <c r="E192" s="179" t="e">
        <f>IF(#REF!+#REF!=0," ",IF(#REF!=0," "," و "))&amp;IF(#REF!=0,IF(#REF!+#REF!=0," ","ديــنار جزائري "),IF(#REF!=1,#REF!,IF(#REF!=2,I185,IF(AND(A191&gt;2,A191&lt;11),B192&amp;I186,B192&amp;I187))))</f>
        <v>#REF!</v>
      </c>
      <c r="F192" s="174"/>
      <c r="G192" s="177" t="s">
        <v>151</v>
      </c>
      <c r="H192" s="177" t="s">
        <v>152</v>
      </c>
      <c r="I192" s="177" t="s">
        <v>153</v>
      </c>
      <c r="J192" s="175"/>
    </row>
    <row r="193" spans="1:10">
      <c r="A193" s="189"/>
      <c r="B193" s="179" t="e">
        <f>#REF!</f>
        <v>#REF!</v>
      </c>
      <c r="C193" s="174"/>
      <c r="D193" s="174"/>
      <c r="E193" s="179" t="e">
        <f>IF(#REF!+#REF!+#REF!=0," ",IF(#REF!=0," "," و "))&amp;IF(#REF!=0," ",IF(A188=1,#REF!,IF( A188="2",H185,IF(AND(#REF!&gt;2,#REF!&lt;11),A188&amp;H186,A188&amp;H187))))</f>
        <v>#REF!</v>
      </c>
      <c r="F193" s="174"/>
      <c r="G193" s="177" t="s">
        <v>154</v>
      </c>
      <c r="H193" s="177" t="s">
        <v>155</v>
      </c>
      <c r="I193" s="177" t="s">
        <v>156</v>
      </c>
      <c r="J193" s="175"/>
    </row>
    <row r="194" spans="1:10">
      <c r="A194" s="190"/>
      <c r="B194" s="181"/>
      <c r="C194" s="181"/>
      <c r="D194" s="181"/>
      <c r="E194" s="181"/>
      <c r="F194" s="181"/>
      <c r="G194" s="177" t="s">
        <v>157</v>
      </c>
      <c r="H194" s="177" t="s">
        <v>158</v>
      </c>
      <c r="I194" s="177" t="s">
        <v>159</v>
      </c>
      <c r="J194" s="175"/>
    </row>
    <row r="195" spans="1:10">
      <c r="A195" s="190"/>
      <c r="B195" s="181"/>
      <c r="C195" s="181"/>
      <c r="D195" s="181"/>
      <c r="E195" s="181"/>
      <c r="F195" s="181"/>
      <c r="G195" s="177" t="s">
        <v>160</v>
      </c>
      <c r="H195" s="177" t="s">
        <v>161</v>
      </c>
      <c r="I195" s="177" t="s">
        <v>162</v>
      </c>
      <c r="J195" s="175"/>
    </row>
    <row r="196" spans="1:10">
      <c r="A196" s="190"/>
      <c r="B196" s="182" t="e">
        <f>IF(#REF!&gt;0,MID(#REF!,1,1),"")</f>
        <v>#REF!</v>
      </c>
      <c r="C196" s="181" t="e">
        <f>IF(B196="","",IF(B196="0","",INDEX(nb,B196,B185)))</f>
        <v>#REF!</v>
      </c>
      <c r="D196" s="181" t="e">
        <f>C196</f>
        <v>#REF!</v>
      </c>
      <c r="E196" s="183"/>
      <c r="F196" s="184"/>
      <c r="G196" s="177" t="s">
        <v>163</v>
      </c>
      <c r="H196" s="177" t="s">
        <v>164</v>
      </c>
      <c r="I196" s="177" t="s">
        <v>165</v>
      </c>
      <c r="J196" s="175"/>
    </row>
    <row r="197" spans="1:10">
      <c r="A197" s="190"/>
      <c r="B197" s="182" t="e">
        <f>IF(#REF!&gt;0,MID(#REF!,2,1),"")</f>
        <v>#REF!</v>
      </c>
      <c r="C197" s="181" t="e">
        <f>IF(B197="","",IF(B197="0","",INDEX(nb,B197,B185-1)))</f>
        <v>#REF!</v>
      </c>
      <c r="D197" s="184" t="e">
        <f>IF(B185=2,IF(B196="1",IF(B197="1","إحـدى",IF(B197="2","إثـنا ",C197)),C197),C197)</f>
        <v>#REF!</v>
      </c>
      <c r="E197" s="183"/>
      <c r="F197" s="181"/>
      <c r="G197" s="177" t="s">
        <v>166</v>
      </c>
      <c r="H197" s="177" t="s">
        <v>167</v>
      </c>
      <c r="I197" s="177" t="s">
        <v>168</v>
      </c>
      <c r="J197" s="175"/>
    </row>
    <row r="198" spans="1:10">
      <c r="A198" s="190"/>
      <c r="B198" s="182" t="e">
        <f>IF(#REF!&gt;0,MID(#REF!,3,1),"")</f>
        <v>#REF!</v>
      </c>
      <c r="C198" s="181" t="e">
        <f>IF(B198="","",IF(B198="0","",INDEX(nb,B198,B185-2)))</f>
        <v>#REF!</v>
      </c>
      <c r="D198" s="184" t="e">
        <f>IF(B197="1",IF(B198="1","إحـدى",IF(B198="2","إثـنا ",C198)),C198)</f>
        <v>#REF!</v>
      </c>
      <c r="E198" s="185"/>
      <c r="F198" s="181"/>
      <c r="G198" s="181"/>
      <c r="H198" s="181"/>
      <c r="I198" s="181"/>
      <c r="J198" s="175"/>
    </row>
    <row r="199" spans="1:10">
      <c r="A199" s="190"/>
      <c r="B199" s="186" t="e">
        <f>IF(#REF!&gt;0,MID(#REF!,1,1),"")</f>
        <v>#REF!</v>
      </c>
      <c r="C199" s="181" t="e">
        <f>IF(B199="","",IF(B199="0","",INDEX(nb,B199,C185)))</f>
        <v>#REF!</v>
      </c>
      <c r="D199" s="181" t="e">
        <f>C199</f>
        <v>#REF!</v>
      </c>
      <c r="E199" s="181"/>
      <c r="F199" s="184"/>
      <c r="G199" s="181"/>
      <c r="H199" s="181"/>
      <c r="I199" s="181"/>
      <c r="J199" s="175"/>
    </row>
    <row r="200" spans="1:10">
      <c r="A200" s="190"/>
      <c r="B200" s="187" t="e">
        <f>IF(#REF!&gt;0,MID(#REF!,2,1),"")</f>
        <v>#REF!</v>
      </c>
      <c r="C200" s="181" t="e">
        <f>IF(B200="","",IF(B200="0","",INDEX(nb,B200,C185-1)))</f>
        <v>#REF!</v>
      </c>
      <c r="D200" s="184" t="e">
        <f>IF(C185=2,IF(B199="1",IF(B200="1","إحـدى",IF(B200="2","إثـنا ",C200)),C200),C200)</f>
        <v>#REF!</v>
      </c>
      <c r="E200" s="181"/>
      <c r="F200" s="181"/>
      <c r="G200" s="181"/>
      <c r="H200" s="181"/>
      <c r="I200" s="181"/>
      <c r="J200" s="175"/>
    </row>
    <row r="201" spans="1:10">
      <c r="A201" s="190"/>
      <c r="B201" s="187" t="e">
        <f>IF(#REF!&gt;0,MID(#REF!,3,1),"")</f>
        <v>#REF!</v>
      </c>
      <c r="C201" s="181" t="e">
        <f>IF(B201="","",IF(B201="0","",INDEX(nb,B201,C185-2)))</f>
        <v>#REF!</v>
      </c>
      <c r="D201" s="184" t="e">
        <f>IF(B200="1",IF(B201="1","إحـدى",IF(B201="2","إثـنا ",C201)),C201)</f>
        <v>#REF!</v>
      </c>
      <c r="E201" s="181"/>
      <c r="F201" s="181"/>
      <c r="G201" s="181"/>
      <c r="H201" s="181"/>
      <c r="I201" s="181"/>
      <c r="J201" s="175"/>
    </row>
    <row r="202" spans="1:10">
      <c r="A202" s="190"/>
      <c r="B202" s="188" t="e">
        <f>IF(#REF!&gt;0,MID(#REF!,1,1),"")</f>
        <v>#REF!</v>
      </c>
      <c r="C202" s="181" t="e">
        <f>IF(B202="","",IF(B202="0","",INDEX(nb,B202,D185)))</f>
        <v>#REF!</v>
      </c>
      <c r="D202" s="181" t="e">
        <f>C202</f>
        <v>#REF!</v>
      </c>
      <c r="E202" s="181"/>
      <c r="F202" s="184"/>
      <c r="G202" s="181"/>
      <c r="H202" s="181"/>
      <c r="I202" s="181"/>
      <c r="J202" s="175"/>
    </row>
    <row r="203" spans="1:10">
      <c r="A203" s="190"/>
      <c r="B203" s="188" t="e">
        <f>IF(#REF!&gt;0,MID(#REF!,2,1),"")</f>
        <v>#REF!</v>
      </c>
      <c r="C203" s="181" t="e">
        <f>IF(B203="","",IF(B203="0","",INDEX(nb,B203,D185-1)))</f>
        <v>#REF!</v>
      </c>
      <c r="D203" s="184" t="e">
        <f>IF(D185=2,IF(B202="1",IF(B203="1","إحـدى",IF(B203="2","إثـنا ",C203)),C203),C203)</f>
        <v>#REF!</v>
      </c>
      <c r="E203" s="181"/>
      <c r="F203" s="181"/>
      <c r="G203" s="181"/>
      <c r="H203" s="181"/>
      <c r="I203" s="181"/>
      <c r="J203" s="175"/>
    </row>
    <row r="204" spans="1:10">
      <c r="A204" s="191"/>
      <c r="B204" s="192" t="e">
        <f>IF(#REF!&gt;0,MID(#REF!,3,1),"")</f>
        <v>#REF!</v>
      </c>
      <c r="C204" s="193" t="e">
        <f>IF(B204="","",IF(B204="0","",INDEX(nb,B204,D185-2)))</f>
        <v>#REF!</v>
      </c>
      <c r="D204" s="194" t="e">
        <f>IF(B203="1",IF(B204="1","إحـدى",IF(B204="2","إثـنا ",C204)),C204)</f>
        <v>#REF!</v>
      </c>
      <c r="E204" s="193"/>
      <c r="F204" s="193"/>
      <c r="G204" s="193"/>
      <c r="H204" s="193"/>
      <c r="I204" s="193"/>
      <c r="J204" s="195"/>
    </row>
    <row r="205" spans="1:10" ht="12.75" customHeight="1"/>
    <row r="206" spans="1:10" ht="12.75" customHeight="1"/>
    <row r="207" spans="1:10" ht="12.75" customHeight="1"/>
    <row r="208" spans="1:10" ht="12.75" customHeight="1"/>
    <row r="209" spans="1:11" ht="12.75" customHeight="1"/>
    <row r="210" spans="1:11" ht="12.75" customHeight="1"/>
    <row r="211" spans="1:11" ht="12.75" customHeight="1"/>
    <row r="212" spans="1:11" ht="12.75" customHeight="1"/>
    <row r="213" spans="1:11" ht="12.75" customHeight="1"/>
    <row r="214" spans="1:11" ht="12.75" customHeight="1"/>
    <row r="215" spans="1:11" ht="12.75" customHeight="1"/>
    <row r="216" spans="1:11" ht="12.75" customHeight="1"/>
    <row r="217" spans="1:11">
      <c r="A217" s="197" t="e">
        <f>Feuil1!#REF!</f>
        <v>#REF!</v>
      </c>
      <c r="B217" s="169" t="e">
        <f>A218</f>
        <v>#REF!</v>
      </c>
      <c r="C217" s="169" t="e">
        <f>A219-B217*1000</f>
        <v>#REF!</v>
      </c>
      <c r="D217" s="169" t="e">
        <f>A220-A219*1000</f>
        <v>#REF!</v>
      </c>
      <c r="E217" s="169" t="e">
        <f>(A217-A220)*100</f>
        <v>#REF!</v>
      </c>
      <c r="F217" s="169" t="s">
        <v>125</v>
      </c>
      <c r="G217" s="169" t="s">
        <v>126</v>
      </c>
      <c r="H217" s="169" t="s">
        <v>127</v>
      </c>
      <c r="I217" s="169" t="s">
        <v>128</v>
      </c>
      <c r="J217" s="170"/>
      <c r="K217" s="171" t="e">
        <f>E223&amp;E224&amp;E225&amp;E226</f>
        <v>#REF!</v>
      </c>
    </row>
    <row r="218" spans="1:11">
      <c r="A218" s="173" t="e">
        <f>TRUNC(A217/1000000)</f>
        <v>#REF!</v>
      </c>
      <c r="B218" s="174" t="e">
        <f>LEN(B217)</f>
        <v>#REF!</v>
      </c>
      <c r="C218" s="174" t="e">
        <f>LEN(C217)</f>
        <v>#REF!</v>
      </c>
      <c r="D218" s="174" t="e">
        <f>LEN(D217)</f>
        <v>#REF!</v>
      </c>
      <c r="E218" s="174"/>
      <c r="F218" s="174" t="s">
        <v>129</v>
      </c>
      <c r="G218" s="174" t="s">
        <v>130</v>
      </c>
      <c r="H218" s="174" t="s">
        <v>131</v>
      </c>
      <c r="I218" s="174" t="s">
        <v>132</v>
      </c>
      <c r="J218" s="175"/>
    </row>
    <row r="219" spans="1:11">
      <c r="A219" s="173" t="e">
        <f>TRUNC(A217/1000)</f>
        <v>#REF!</v>
      </c>
      <c r="B219" s="174"/>
      <c r="C219" s="174"/>
      <c r="D219" s="174"/>
      <c r="E219" s="174"/>
      <c r="F219" s="174" t="s">
        <v>133</v>
      </c>
      <c r="G219" s="174" t="s">
        <v>134</v>
      </c>
      <c r="H219" s="174" t="s">
        <v>135</v>
      </c>
      <c r="I219" s="174" t="s">
        <v>136</v>
      </c>
      <c r="J219" s="175"/>
    </row>
    <row r="220" spans="1:11">
      <c r="A220" s="173" t="e">
        <f>TRUNC(A217)</f>
        <v>#REF!</v>
      </c>
      <c r="B220" s="174"/>
      <c r="C220" s="174"/>
      <c r="D220" s="174"/>
      <c r="E220" s="174"/>
      <c r="F220" s="174" t="s">
        <v>137</v>
      </c>
      <c r="G220" s="174" t="s">
        <v>138</v>
      </c>
      <c r="H220" s="174" t="s">
        <v>139</v>
      </c>
      <c r="I220" s="174" t="s">
        <v>140</v>
      </c>
      <c r="J220" s="175"/>
    </row>
    <row r="221" spans="1:11">
      <c r="A221" s="173" t="e">
        <f>FIXED(E217,0)</f>
        <v>#REF!</v>
      </c>
      <c r="B221" s="174"/>
      <c r="C221" s="174"/>
      <c r="D221" s="174"/>
      <c r="E221" s="174"/>
      <c r="F221" s="174" t="s">
        <v>141</v>
      </c>
      <c r="G221" s="174"/>
      <c r="H221" s="174"/>
      <c r="I221" s="174"/>
      <c r="J221" s="175"/>
    </row>
    <row r="222" spans="1:11">
      <c r="A222" s="173" t="e">
        <f>B217-TRUNC(B217/100)*100</f>
        <v>#REF!</v>
      </c>
      <c r="B222" s="174"/>
      <c r="C222" s="174"/>
      <c r="D222" s="174"/>
      <c r="E222" s="174"/>
      <c r="F222" s="174"/>
      <c r="G222" s="177" t="s">
        <v>142</v>
      </c>
      <c r="H222" s="177" t="s">
        <v>143</v>
      </c>
      <c r="I222" s="177" t="s">
        <v>144</v>
      </c>
      <c r="J222" s="175"/>
    </row>
    <row r="223" spans="1:11">
      <c r="A223" s="173" t="e">
        <f>C217-TRUNC(C217/100)*100</f>
        <v>#REF!</v>
      </c>
      <c r="B223" s="178" t="e">
        <f>IF(B218=3,D229&amp;IF(D231="","",F221&amp;D231)&amp;IF(D230="","",IF(B230="1",D230,F221&amp;D230)),IF(B218=2,IF(B229="1",D230&amp;D229,IF(B230="0",D229,D230&amp;F221&amp;D229)),D229))</f>
        <v>#REF!</v>
      </c>
      <c r="C223" s="174"/>
      <c r="D223" s="174"/>
      <c r="E223" s="179" t="e">
        <f>IF(B217=0," ",IF(B217=1,F217,IF( B217=2,F218,IF(AND(A222&gt;2,A222&lt;11),B223&amp;" "&amp;F219,B223&amp;F220))))</f>
        <v>#REF!</v>
      </c>
      <c r="F223" s="174"/>
      <c r="G223" s="177" t="s">
        <v>145</v>
      </c>
      <c r="H223" s="177" t="s">
        <v>146</v>
      </c>
      <c r="I223" s="177" t="s">
        <v>147</v>
      </c>
      <c r="J223" s="175"/>
    </row>
    <row r="224" spans="1:11">
      <c r="A224" s="173" t="e">
        <f>D217-TRUNC(D217/100)*100</f>
        <v>#REF!</v>
      </c>
      <c r="B224" s="178" t="e">
        <f>IF(C218=3,D232&amp;IF(D234="","",F221&amp;D234)&amp;IF(D233="","",IF(B233="1",D233,F221&amp;D233)),IF(C218=2,IF(B232="1",D233&amp;D232,IF(B233="0",D232,D233&amp;F221&amp;D232)),D232))</f>
        <v>#REF!</v>
      </c>
      <c r="C224" s="174"/>
      <c r="D224" s="174"/>
      <c r="E224" s="179" t="e">
        <f xml:space="preserve"> IF(B217=0," ",IF(C217=0," "," و "))&amp;IF(C217=0," ",IF(C217=1,G217,IF(C217=2,G218,IF(AND(A223&gt;2,A223&lt;11),B224&amp;G219,B224&amp;G220))))</f>
        <v>#REF!</v>
      </c>
      <c r="F224" s="174"/>
      <c r="G224" s="177" t="s">
        <v>148</v>
      </c>
      <c r="H224" s="177" t="s">
        <v>149</v>
      </c>
      <c r="I224" s="177" t="s">
        <v>150</v>
      </c>
      <c r="J224" s="175"/>
    </row>
    <row r="225" spans="1:10">
      <c r="A225" s="173"/>
      <c r="B225" s="178" t="e">
        <f>IF(D218=3,D235&amp;IF(D237="","",F221&amp;D237)&amp;IF(D236="","",IF(B236="1",F221&amp;D236,F221&amp;D236)),IF(D218=2,IF(B235="1",D236&amp;D235,IF(B236="0",D235,D236&amp;F221&amp;D235)),D235))</f>
        <v>#REF!</v>
      </c>
      <c r="C225" s="174"/>
      <c r="D225" s="174"/>
      <c r="E225" s="179" t="e">
        <f>IF(B217+C217=0," ",IF(D217=0," "," و "))&amp;IF(D217=0,IF(B217+C217=0," ","ديــنار جزائري "),IF(D217=1,I217,IF(D217=2,I218,IF(AND(A224&gt;2,A224&lt;11),B225&amp;I219,B225&amp;I220))))</f>
        <v>#REF!</v>
      </c>
      <c r="F225" s="174"/>
      <c r="G225" s="177" t="s">
        <v>151</v>
      </c>
      <c r="H225" s="177" t="s">
        <v>152</v>
      </c>
      <c r="I225" s="177" t="s">
        <v>153</v>
      </c>
      <c r="J225" s="175"/>
    </row>
    <row r="226" spans="1:10">
      <c r="A226" s="173"/>
      <c r="B226" s="179" t="e">
        <f>E217</f>
        <v>#REF!</v>
      </c>
      <c r="C226" s="174"/>
      <c r="D226" s="174"/>
      <c r="E226" s="179" t="e">
        <f>IF(B217+C217+D217=0," ",IF(E217=0," "," و "))&amp;IF(E217=0," ",IF(A221=1,H217,IF( A221="2",H218,IF(AND(E217&gt;2,E217&lt;11),A221&amp;H219,A221&amp;H220))))</f>
        <v>#REF!</v>
      </c>
      <c r="F226" s="174"/>
      <c r="G226" s="177" t="s">
        <v>154</v>
      </c>
      <c r="H226" s="177" t="s">
        <v>155</v>
      </c>
      <c r="I226" s="177" t="s">
        <v>156</v>
      </c>
      <c r="J226" s="175"/>
    </row>
    <row r="227" spans="1:10">
      <c r="A227" s="180"/>
      <c r="B227" s="181"/>
      <c r="C227" s="181"/>
      <c r="D227" s="181"/>
      <c r="E227" s="181"/>
      <c r="F227" s="181"/>
      <c r="G227" s="177" t="s">
        <v>157</v>
      </c>
      <c r="H227" s="177" t="s">
        <v>158</v>
      </c>
      <c r="I227" s="177" t="s">
        <v>159</v>
      </c>
      <c r="J227" s="175"/>
    </row>
    <row r="228" spans="1:10">
      <c r="A228" s="180"/>
      <c r="B228" s="181"/>
      <c r="C228" s="181"/>
      <c r="D228" s="181"/>
      <c r="E228" s="181"/>
      <c r="F228" s="181"/>
      <c r="G228" s="177" t="s">
        <v>160</v>
      </c>
      <c r="H228" s="177" t="s">
        <v>161</v>
      </c>
      <c r="I228" s="177" t="s">
        <v>162</v>
      </c>
      <c r="J228" s="175"/>
    </row>
    <row r="229" spans="1:10">
      <c r="A229" s="180"/>
      <c r="B229" s="182" t="e">
        <f>IF(B217&gt;0,MID(B217,1,1),"")</f>
        <v>#REF!</v>
      </c>
      <c r="C229" s="181" t="e">
        <f>IF(B229="","",IF(B229="0","",INDEX(nb,B229,B218)))</f>
        <v>#REF!</v>
      </c>
      <c r="D229" s="181" t="e">
        <f>C229</f>
        <v>#REF!</v>
      </c>
      <c r="E229" s="183"/>
      <c r="F229" s="184"/>
      <c r="G229" s="177" t="s">
        <v>163</v>
      </c>
      <c r="H229" s="177" t="s">
        <v>164</v>
      </c>
      <c r="I229" s="177" t="s">
        <v>165</v>
      </c>
      <c r="J229" s="175"/>
    </row>
    <row r="230" spans="1:10">
      <c r="A230" s="180"/>
      <c r="B230" s="182" t="e">
        <f>IF(B217&gt;0,MID(B217,2,1),"")</f>
        <v>#REF!</v>
      </c>
      <c r="C230" s="181" t="e">
        <f>IF(B230="","",IF(B230="0","",INDEX(nb,B230,B218-1)))</f>
        <v>#REF!</v>
      </c>
      <c r="D230" s="184" t="e">
        <f>IF(B218=2,IF(B229="1",IF(B230="1","إحـدى",IF(B230="2","إثـنا ",C230)),C230),C230)</f>
        <v>#REF!</v>
      </c>
      <c r="E230" s="183"/>
      <c r="F230" s="181"/>
      <c r="G230" s="177" t="s">
        <v>166</v>
      </c>
      <c r="H230" s="177" t="s">
        <v>167</v>
      </c>
      <c r="I230" s="177" t="s">
        <v>168</v>
      </c>
      <c r="J230" s="175"/>
    </row>
    <row r="231" spans="1:10">
      <c r="A231" s="180"/>
      <c r="B231" s="182" t="e">
        <f>IF(B217&gt;0,MID(B217,3,1),"")</f>
        <v>#REF!</v>
      </c>
      <c r="C231" s="181" t="e">
        <f>IF(B231="","",IF(B231="0","",INDEX(nb,B231,B218-2)))</f>
        <v>#REF!</v>
      </c>
      <c r="D231" s="184" t="e">
        <f>IF(B230="1",IF(B231="1","إحـدى",IF(B231="2","إثـنا ",C231)),C231)</f>
        <v>#REF!</v>
      </c>
      <c r="E231" s="185"/>
      <c r="F231" s="181"/>
      <c r="G231" s="181"/>
      <c r="H231" s="181"/>
      <c r="I231" s="181"/>
      <c r="J231" s="175"/>
    </row>
    <row r="232" spans="1:10">
      <c r="A232" s="180"/>
      <c r="B232" s="186" t="e">
        <f>IF(C217&gt;0,MID(C217,1,1),"")</f>
        <v>#REF!</v>
      </c>
      <c r="C232" s="181" t="e">
        <f>IF(B232="","",IF(B232="0","",INDEX(nb,B232,C218)))</f>
        <v>#REF!</v>
      </c>
      <c r="D232" s="181" t="e">
        <f>C232</f>
        <v>#REF!</v>
      </c>
      <c r="E232" s="181"/>
      <c r="F232" s="184"/>
      <c r="G232" s="181"/>
      <c r="H232" s="181"/>
      <c r="I232" s="181"/>
      <c r="J232" s="175"/>
    </row>
    <row r="233" spans="1:10">
      <c r="A233" s="180"/>
      <c r="B233" s="187" t="e">
        <f>IF(C217&gt;0,MID(C217,2,1),"")</f>
        <v>#REF!</v>
      </c>
      <c r="C233" s="181" t="e">
        <f>IF(B233="","",IF(B233="0","",INDEX(nb,B233,C218-1)))</f>
        <v>#REF!</v>
      </c>
      <c r="D233" s="184" t="e">
        <f>IF(C218=2,IF(B232="1",IF(B233="1","إحـدى",IF(B233="2","إثـنا ",C233)),C233),C233)</f>
        <v>#REF!</v>
      </c>
      <c r="E233" s="181"/>
      <c r="F233" s="181"/>
      <c r="G233" s="181"/>
      <c r="H233" s="181"/>
      <c r="I233" s="181"/>
      <c r="J233" s="175"/>
    </row>
    <row r="234" spans="1:10">
      <c r="A234" s="180"/>
      <c r="B234" s="187" t="e">
        <f>IF(C217&gt;0,MID(C217,3,1),"")</f>
        <v>#REF!</v>
      </c>
      <c r="C234" s="181" t="e">
        <f>IF(B234="","",IF(B234="0","",INDEX(nb,B234,C218-2)))</f>
        <v>#REF!</v>
      </c>
      <c r="D234" s="184" t="e">
        <f>IF(B233="1",IF(B234="1","إحـدى",IF(B234="2","إثـنا ",C234)),C234)</f>
        <v>#REF!</v>
      </c>
      <c r="E234" s="181"/>
      <c r="F234" s="181"/>
      <c r="G234" s="181"/>
      <c r="H234" s="181"/>
      <c r="I234" s="181"/>
      <c r="J234" s="175"/>
    </row>
    <row r="235" spans="1:10">
      <c r="A235" s="180"/>
      <c r="B235" s="188" t="e">
        <f>IF(D217&gt;0,MID(D217,1,1),"")</f>
        <v>#REF!</v>
      </c>
      <c r="C235" s="181" t="e">
        <f>IF(B235="","",IF(B235="0","",INDEX(nb,B235,D218)))</f>
        <v>#REF!</v>
      </c>
      <c r="D235" s="181" t="e">
        <f>C235</f>
        <v>#REF!</v>
      </c>
      <c r="E235" s="181"/>
      <c r="F235" s="184"/>
      <c r="G235" s="181"/>
      <c r="H235" s="181"/>
      <c r="I235" s="181"/>
      <c r="J235" s="175"/>
    </row>
    <row r="236" spans="1:10">
      <c r="A236" s="180"/>
      <c r="B236" s="188" t="e">
        <f>IF(D217&gt;0,MID(D217,2,1),"")</f>
        <v>#REF!</v>
      </c>
      <c r="C236" s="181" t="e">
        <f>IF(B236="","",IF(B236="0","",INDEX(nb,B236,D218-1)))</f>
        <v>#REF!</v>
      </c>
      <c r="D236" s="184" t="e">
        <f>IF(D218=2,IF(B235="1",IF(B236="1","إحـدى",IF(B236="2","إثـنا ",C236)),C236),C236)</f>
        <v>#REF!</v>
      </c>
      <c r="E236" s="181"/>
      <c r="F236" s="181"/>
      <c r="G236" s="181"/>
      <c r="H236" s="181"/>
      <c r="I236" s="181"/>
      <c r="J236" s="175"/>
    </row>
    <row r="237" spans="1:10">
      <c r="A237" s="180"/>
      <c r="B237" s="188" t="e">
        <f>IF(D217&gt;0,MID(D217,3,1),"")</f>
        <v>#REF!</v>
      </c>
      <c r="C237" s="181" t="e">
        <f>IF(B237="","",IF(B237="0","",INDEX(nb,B237,D218-2)))</f>
        <v>#REF!</v>
      </c>
      <c r="D237" s="184" t="e">
        <f>IF(B236="1",IF(B237="1","إحـدى",IF(B237="2","إثـنا ",C237)),C237)</f>
        <v>#REF!</v>
      </c>
      <c r="E237" s="181"/>
      <c r="F237" s="181"/>
      <c r="G237" s="181"/>
      <c r="H237" s="181"/>
      <c r="I237" s="181"/>
      <c r="J237" s="175"/>
    </row>
    <row r="238" spans="1:10">
      <c r="A238" s="180"/>
      <c r="B238" s="181"/>
      <c r="C238" s="181"/>
      <c r="D238" s="181"/>
      <c r="E238" s="181"/>
      <c r="F238" s="181"/>
      <c r="G238" s="181"/>
      <c r="H238" s="181"/>
      <c r="I238" s="181"/>
      <c r="J238" s="175"/>
    </row>
    <row r="239" spans="1:10">
      <c r="A239" s="189" t="e">
        <f>TRUNC(#REF!/1000000)</f>
        <v>#REF!</v>
      </c>
      <c r="B239" s="174" t="e">
        <f>LEN(#REF!)</f>
        <v>#REF!</v>
      </c>
      <c r="C239" s="174" t="e">
        <f>LEN(#REF!)</f>
        <v>#REF!</v>
      </c>
      <c r="D239" s="174" t="e">
        <f>LEN(#REF!)</f>
        <v>#REF!</v>
      </c>
      <c r="E239" s="174"/>
      <c r="F239" s="174" t="s">
        <v>129</v>
      </c>
      <c r="G239" s="174" t="s">
        <v>130</v>
      </c>
      <c r="H239" s="174" t="s">
        <v>131</v>
      </c>
      <c r="I239" s="174" t="s">
        <v>132</v>
      </c>
      <c r="J239" s="175"/>
    </row>
    <row r="240" spans="1:10">
      <c r="A240" s="189" t="e">
        <f>TRUNC(#REF!/1000)</f>
        <v>#REF!</v>
      </c>
      <c r="B240" s="174"/>
      <c r="C240" s="174"/>
      <c r="D240" s="174"/>
      <c r="E240" s="174"/>
      <c r="F240" s="174" t="s">
        <v>133</v>
      </c>
      <c r="G240" s="174" t="s">
        <v>134</v>
      </c>
      <c r="H240" s="174" t="s">
        <v>135</v>
      </c>
      <c r="I240" s="174" t="s">
        <v>136</v>
      </c>
      <c r="J240" s="175"/>
    </row>
    <row r="241" spans="1:10">
      <c r="A241" s="189" t="e">
        <f>TRUNC(#REF!)</f>
        <v>#REF!</v>
      </c>
      <c r="B241" s="174"/>
      <c r="C241" s="174"/>
      <c r="D241" s="174"/>
      <c r="E241" s="174"/>
      <c r="F241" s="174" t="s">
        <v>137</v>
      </c>
      <c r="G241" s="174" t="s">
        <v>138</v>
      </c>
      <c r="H241" s="174" t="s">
        <v>139</v>
      </c>
      <c r="I241" s="174" t="s">
        <v>140</v>
      </c>
      <c r="J241" s="175"/>
    </row>
    <row r="242" spans="1:10">
      <c r="A242" s="189" t="e">
        <f>FIXED(#REF!,0)</f>
        <v>#REF!</v>
      </c>
      <c r="B242" s="174"/>
      <c r="C242" s="174"/>
      <c r="D242" s="174"/>
      <c r="E242" s="174"/>
      <c r="F242" s="174" t="s">
        <v>141</v>
      </c>
      <c r="G242" s="174"/>
      <c r="H242" s="174"/>
      <c r="I242" s="174"/>
      <c r="J242" s="175"/>
    </row>
    <row r="243" spans="1:10">
      <c r="A243" s="189" t="e">
        <f>#REF!-TRUNC(#REF!/100)*100</f>
        <v>#REF!</v>
      </c>
      <c r="B243" s="174"/>
      <c r="C243" s="174"/>
      <c r="D243" s="174"/>
      <c r="E243" s="174"/>
      <c r="F243" s="174"/>
      <c r="G243" s="177" t="s">
        <v>142</v>
      </c>
      <c r="H243" s="177" t="s">
        <v>143</v>
      </c>
      <c r="I243" s="177" t="s">
        <v>144</v>
      </c>
      <c r="J243" s="175"/>
    </row>
    <row r="244" spans="1:10">
      <c r="A244" s="189" t="e">
        <f>#REF!-TRUNC(#REF!/100)*100</f>
        <v>#REF!</v>
      </c>
      <c r="B244" s="178" t="e">
        <f>IF(B239=3,D250&amp;IF(D252="","",F242&amp;D252)&amp;IF(D251="","",IF(B251="1",D251,F242&amp;D251)),IF(B239=2,IF(B250="1",D251&amp;D250,IF(B251="0",D250,D251&amp;F242&amp;D250)),D250))</f>
        <v>#REF!</v>
      </c>
      <c r="C244" s="174"/>
      <c r="D244" s="174"/>
      <c r="E244" s="179" t="e">
        <f>IF(#REF!=0," ",IF(#REF!=1,#REF!,IF(#REF!= 2,F239,IF(AND(A243&gt;2,A243&lt;11),B244&amp;" "&amp;F240,B244&amp;F241))))</f>
        <v>#REF!</v>
      </c>
      <c r="F244" s="174"/>
      <c r="G244" s="177" t="s">
        <v>145</v>
      </c>
      <c r="H244" s="177" t="s">
        <v>146</v>
      </c>
      <c r="I244" s="177" t="s">
        <v>147</v>
      </c>
      <c r="J244" s="175"/>
    </row>
    <row r="245" spans="1:10">
      <c r="A245" s="189" t="e">
        <f>#REF!-TRUNC(#REF!/100)*100</f>
        <v>#REF!</v>
      </c>
      <c r="B245" s="178" t="e">
        <f>IF(C239=3,D253&amp;IF(D255="","",F242&amp;D255)&amp;IF(D254="","",IF(B254="1",D254,F242&amp;D254)),IF(C239=2,IF(B253="1",D254&amp;D253,IF(B254="0",D253,D254&amp;F242&amp;D253)),D253))</f>
        <v>#REF!</v>
      </c>
      <c r="C245" s="174"/>
      <c r="D245" s="174"/>
      <c r="E245" s="179" t="e">
        <f xml:space="preserve"> IF(#REF!=0," ",IF(#REF!=0," "," و "))&amp;IF(#REF!=0," ",IF(#REF!=1,#REF!,IF(#REF!=2,G239,IF(AND(A244&gt;2,A244&lt;11),B245&amp;G240,B245&amp;G241))))</f>
        <v>#REF!</v>
      </c>
      <c r="F245" s="174"/>
      <c r="G245" s="177" t="s">
        <v>148</v>
      </c>
      <c r="H245" s="177" t="s">
        <v>149</v>
      </c>
      <c r="I245" s="177" t="s">
        <v>150</v>
      </c>
      <c r="J245" s="175"/>
    </row>
    <row r="246" spans="1:10">
      <c r="A246" s="189"/>
      <c r="B246" s="178" t="e">
        <f>IF(D239=3,D256&amp;IF(D258="","",F242&amp;D258)&amp;IF(D257="","",IF(B257="1",F242&amp;D257,F242&amp;D257)),IF(D239=2,IF(B256="1",D257&amp;D256,IF(B257="0",D256,D257&amp;F242&amp;D256)),D256))</f>
        <v>#REF!</v>
      </c>
      <c r="C246" s="174"/>
      <c r="D246" s="174"/>
      <c r="E246" s="179" t="e">
        <f>IF(#REF!+#REF!=0," ",IF(#REF!=0," "," و "))&amp;IF(#REF!=0,IF(#REF!+#REF!=0," ","ديــنار جزائري "),IF(#REF!=1,#REF!,IF(#REF!=2,I239,IF(AND(A245&gt;2,A245&lt;11),B246&amp;I240,B246&amp;I241))))</f>
        <v>#REF!</v>
      </c>
      <c r="F246" s="174"/>
      <c r="G246" s="177" t="s">
        <v>151</v>
      </c>
      <c r="H246" s="177" t="s">
        <v>152</v>
      </c>
      <c r="I246" s="177" t="s">
        <v>153</v>
      </c>
      <c r="J246" s="175"/>
    </row>
    <row r="247" spans="1:10">
      <c r="A247" s="189"/>
      <c r="B247" s="179" t="e">
        <f>#REF!</f>
        <v>#REF!</v>
      </c>
      <c r="C247" s="174"/>
      <c r="D247" s="174"/>
      <c r="E247" s="179" t="e">
        <f>IF(#REF!+#REF!+#REF!=0," ",IF(#REF!=0," "," و "))&amp;IF(#REF!=0," ",IF(A242=1,#REF!,IF( A242="2",H239,IF(AND(#REF!&gt;2,#REF!&lt;11),A242&amp;H240,A242&amp;H241))))</f>
        <v>#REF!</v>
      </c>
      <c r="F247" s="174"/>
      <c r="G247" s="177" t="s">
        <v>154</v>
      </c>
      <c r="H247" s="177" t="s">
        <v>155</v>
      </c>
      <c r="I247" s="177" t="s">
        <v>156</v>
      </c>
      <c r="J247" s="175"/>
    </row>
    <row r="248" spans="1:10">
      <c r="A248" s="190"/>
      <c r="B248" s="181"/>
      <c r="C248" s="181"/>
      <c r="D248" s="181"/>
      <c r="E248" s="181"/>
      <c r="F248" s="181"/>
      <c r="G248" s="177" t="s">
        <v>157</v>
      </c>
      <c r="H248" s="177" t="s">
        <v>158</v>
      </c>
      <c r="I248" s="177" t="s">
        <v>159</v>
      </c>
      <c r="J248" s="175"/>
    </row>
    <row r="249" spans="1:10">
      <c r="A249" s="190"/>
      <c r="B249" s="181"/>
      <c r="C249" s="181"/>
      <c r="D249" s="181"/>
      <c r="E249" s="181"/>
      <c r="F249" s="181"/>
      <c r="G249" s="177" t="s">
        <v>160</v>
      </c>
      <c r="H249" s="177" t="s">
        <v>161</v>
      </c>
      <c r="I249" s="177" t="s">
        <v>162</v>
      </c>
      <c r="J249" s="175"/>
    </row>
    <row r="250" spans="1:10">
      <c r="A250" s="190"/>
      <c r="B250" s="182" t="e">
        <f>IF(#REF!&gt;0,MID(#REF!,1,1),"")</f>
        <v>#REF!</v>
      </c>
      <c r="C250" s="181" t="e">
        <f>IF(B250="","",IF(B250="0","",INDEX(nb,B250,B239)))</f>
        <v>#REF!</v>
      </c>
      <c r="D250" s="181" t="e">
        <f>C250</f>
        <v>#REF!</v>
      </c>
      <c r="E250" s="183"/>
      <c r="F250" s="184"/>
      <c r="G250" s="177" t="s">
        <v>163</v>
      </c>
      <c r="H250" s="177" t="s">
        <v>164</v>
      </c>
      <c r="I250" s="177" t="s">
        <v>165</v>
      </c>
      <c r="J250" s="175"/>
    </row>
    <row r="251" spans="1:10">
      <c r="A251" s="190"/>
      <c r="B251" s="182" t="e">
        <f>IF(#REF!&gt;0,MID(#REF!,2,1),"")</f>
        <v>#REF!</v>
      </c>
      <c r="C251" s="181" t="e">
        <f>IF(B251="","",IF(B251="0","",INDEX(nb,B251,B239-1)))</f>
        <v>#REF!</v>
      </c>
      <c r="D251" s="184" t="e">
        <f>IF(B239=2,IF(B250="1",IF(B251="1","إحـدى",IF(B251="2","إثـنا ",C251)),C251),C251)</f>
        <v>#REF!</v>
      </c>
      <c r="E251" s="183"/>
      <c r="F251" s="181"/>
      <c r="G251" s="177" t="s">
        <v>166</v>
      </c>
      <c r="H251" s="177" t="s">
        <v>167</v>
      </c>
      <c r="I251" s="177" t="s">
        <v>168</v>
      </c>
      <c r="J251" s="175"/>
    </row>
    <row r="252" spans="1:10">
      <c r="A252" s="190"/>
      <c r="B252" s="182" t="e">
        <f>IF(#REF!&gt;0,MID(#REF!,3,1),"")</f>
        <v>#REF!</v>
      </c>
      <c r="C252" s="181" t="e">
        <f>IF(B252="","",IF(B252="0","",INDEX(nb,B252,B239-2)))</f>
        <v>#REF!</v>
      </c>
      <c r="D252" s="184" t="e">
        <f>IF(B251="1",IF(B252="1","إحـدى",IF(B252="2","إثـنا ",C252)),C252)</f>
        <v>#REF!</v>
      </c>
      <c r="E252" s="185"/>
      <c r="F252" s="181"/>
      <c r="G252" s="181"/>
      <c r="H252" s="181"/>
      <c r="I252" s="181"/>
      <c r="J252" s="175"/>
    </row>
    <row r="253" spans="1:10">
      <c r="A253" s="190"/>
      <c r="B253" s="186" t="e">
        <f>IF(#REF!&gt;0,MID(#REF!,1,1),"")</f>
        <v>#REF!</v>
      </c>
      <c r="C253" s="181" t="e">
        <f>IF(B253="","",IF(B253="0","",INDEX(nb,B253,C239)))</f>
        <v>#REF!</v>
      </c>
      <c r="D253" s="181" t="e">
        <f>C253</f>
        <v>#REF!</v>
      </c>
      <c r="E253" s="181"/>
      <c r="F253" s="184"/>
      <c r="G253" s="181"/>
      <c r="H253" s="181"/>
      <c r="I253" s="181"/>
      <c r="J253" s="175"/>
    </row>
    <row r="254" spans="1:10">
      <c r="A254" s="190"/>
      <c r="B254" s="187" t="e">
        <f>IF(#REF!&gt;0,MID(#REF!,2,1),"")</f>
        <v>#REF!</v>
      </c>
      <c r="C254" s="181" t="e">
        <f>IF(B254="","",IF(B254="0","",INDEX(nb,B254,C239-1)))</f>
        <v>#REF!</v>
      </c>
      <c r="D254" s="184" t="e">
        <f>IF(C239=2,IF(B253="1",IF(B254="1","إحـدى",IF(B254="2","إثـنا ",C254)),C254),C254)</f>
        <v>#REF!</v>
      </c>
      <c r="E254" s="181"/>
      <c r="F254" s="181"/>
      <c r="G254" s="181"/>
      <c r="H254" s="181"/>
      <c r="I254" s="181"/>
      <c r="J254" s="175"/>
    </row>
    <row r="255" spans="1:10">
      <c r="A255" s="190"/>
      <c r="B255" s="187" t="e">
        <f>IF(#REF!&gt;0,MID(#REF!,3,1),"")</f>
        <v>#REF!</v>
      </c>
      <c r="C255" s="181" t="e">
        <f>IF(B255="","",IF(B255="0","",INDEX(nb,B255,C239-2)))</f>
        <v>#REF!</v>
      </c>
      <c r="D255" s="184" t="e">
        <f>IF(B254="1",IF(B255="1","إحـدى",IF(B255="2","إثـنا ",C255)),C255)</f>
        <v>#REF!</v>
      </c>
      <c r="E255" s="181"/>
      <c r="F255" s="181"/>
      <c r="G255" s="181"/>
      <c r="H255" s="181"/>
      <c r="I255" s="181"/>
      <c r="J255" s="175"/>
    </row>
    <row r="256" spans="1:10">
      <c r="A256" s="190"/>
      <c r="B256" s="188" t="e">
        <f>IF(#REF!&gt;0,MID(#REF!,1,1),"")</f>
        <v>#REF!</v>
      </c>
      <c r="C256" s="181" t="e">
        <f>IF(B256="","",IF(B256="0","",INDEX(nb,B256,D239)))</f>
        <v>#REF!</v>
      </c>
      <c r="D256" s="181" t="e">
        <f>C256</f>
        <v>#REF!</v>
      </c>
      <c r="E256" s="181"/>
      <c r="F256" s="184"/>
      <c r="G256" s="181"/>
      <c r="H256" s="181"/>
      <c r="I256" s="181"/>
      <c r="J256" s="175"/>
    </row>
    <row r="257" spans="1:11">
      <c r="A257" s="190"/>
      <c r="B257" s="188" t="e">
        <f>IF(#REF!&gt;0,MID(#REF!,2,1),"")</f>
        <v>#REF!</v>
      </c>
      <c r="C257" s="181" t="e">
        <f>IF(B257="","",IF(B257="0","",INDEX(nb,B257,D239-1)))</f>
        <v>#REF!</v>
      </c>
      <c r="D257" s="184" t="e">
        <f>IF(D239=2,IF(B256="1",IF(B257="1","إحـدى",IF(B257="2","إثـنا ",C257)),C257),C257)</f>
        <v>#REF!</v>
      </c>
      <c r="E257" s="181"/>
      <c r="F257" s="181"/>
      <c r="G257" s="181"/>
      <c r="H257" s="181"/>
      <c r="I257" s="181"/>
      <c r="J257" s="175"/>
    </row>
    <row r="258" spans="1:11">
      <c r="A258" s="191"/>
      <c r="B258" s="192" t="e">
        <f>IF(#REF!&gt;0,MID(#REF!,3,1),"")</f>
        <v>#REF!</v>
      </c>
      <c r="C258" s="193" t="e">
        <f>IF(B258="","",IF(B258="0","",INDEX(nb,B258,D239-2)))</f>
        <v>#REF!</v>
      </c>
      <c r="D258" s="194" t="e">
        <f>IF(B257="1",IF(B258="1","إحـدى",IF(B258="2","إثـنا ",C258)),C258)</f>
        <v>#REF!</v>
      </c>
      <c r="E258" s="193"/>
      <c r="F258" s="193"/>
      <c r="G258" s="193"/>
      <c r="H258" s="193"/>
      <c r="I258" s="193"/>
      <c r="J258" s="195"/>
    </row>
    <row r="259" spans="1:11" ht="12.75" customHeight="1"/>
    <row r="260" spans="1:11" ht="12.75" customHeight="1"/>
    <row r="261" spans="1:11" ht="12.75" customHeight="1"/>
    <row r="262" spans="1:11" ht="12.75" customHeight="1"/>
    <row r="263" spans="1:11" ht="12.75" customHeight="1"/>
    <row r="264" spans="1:11" ht="12.75" customHeight="1"/>
    <row r="265" spans="1:11" ht="12.75" customHeight="1"/>
    <row r="266" spans="1:11" ht="12.75" customHeight="1"/>
    <row r="267" spans="1:11" ht="12.75" customHeight="1"/>
    <row r="268" spans="1:11" ht="12.75" customHeight="1"/>
    <row r="269" spans="1:11" ht="12.75" customHeight="1"/>
    <row r="270" spans="1:11" ht="12.75" customHeight="1"/>
    <row r="271" spans="1:11">
      <c r="A271" s="197" t="e">
        <f>Feuil1!#REF!</f>
        <v>#REF!</v>
      </c>
      <c r="B271" s="169" t="e">
        <f>A272</f>
        <v>#REF!</v>
      </c>
      <c r="C271" s="169" t="e">
        <f>A273-B271*1000</f>
        <v>#REF!</v>
      </c>
      <c r="D271" s="169" t="e">
        <f>A274-A273*1000</f>
        <v>#REF!</v>
      </c>
      <c r="E271" s="169" t="e">
        <f>(A271-A274)*100</f>
        <v>#REF!</v>
      </c>
      <c r="F271" s="169" t="s">
        <v>125</v>
      </c>
      <c r="G271" s="169" t="s">
        <v>126</v>
      </c>
      <c r="H271" s="169" t="s">
        <v>127</v>
      </c>
      <c r="I271" s="169" t="s">
        <v>128</v>
      </c>
      <c r="J271" s="170"/>
      <c r="K271" s="171" t="e">
        <f>E277&amp;E278&amp;E279&amp;E280</f>
        <v>#REF!</v>
      </c>
    </row>
    <row r="272" spans="1:11">
      <c r="A272" s="173" t="e">
        <f>TRUNC(A271/1000000)</f>
        <v>#REF!</v>
      </c>
      <c r="B272" s="174" t="e">
        <f>LEN(B271)</f>
        <v>#REF!</v>
      </c>
      <c r="C272" s="174" t="e">
        <f>LEN(C271)</f>
        <v>#REF!</v>
      </c>
      <c r="D272" s="174" t="e">
        <f>LEN(D271)</f>
        <v>#REF!</v>
      </c>
      <c r="E272" s="174"/>
      <c r="F272" s="174" t="s">
        <v>129</v>
      </c>
      <c r="G272" s="174" t="s">
        <v>130</v>
      </c>
      <c r="H272" s="174" t="s">
        <v>131</v>
      </c>
      <c r="I272" s="174" t="s">
        <v>132</v>
      </c>
      <c r="J272" s="175"/>
    </row>
    <row r="273" spans="1:10">
      <c r="A273" s="173" t="e">
        <f>TRUNC(A271/1000)</f>
        <v>#REF!</v>
      </c>
      <c r="B273" s="174"/>
      <c r="C273" s="174"/>
      <c r="D273" s="174"/>
      <c r="E273" s="174"/>
      <c r="F273" s="174" t="s">
        <v>133</v>
      </c>
      <c r="G273" s="174" t="s">
        <v>134</v>
      </c>
      <c r="H273" s="174" t="s">
        <v>135</v>
      </c>
      <c r="I273" s="174" t="s">
        <v>136</v>
      </c>
      <c r="J273" s="175"/>
    </row>
    <row r="274" spans="1:10">
      <c r="A274" s="173" t="e">
        <f>TRUNC(A271)</f>
        <v>#REF!</v>
      </c>
      <c r="B274" s="174"/>
      <c r="C274" s="174"/>
      <c r="D274" s="174"/>
      <c r="E274" s="174"/>
      <c r="F274" s="174" t="s">
        <v>137</v>
      </c>
      <c r="G274" s="174" t="s">
        <v>138</v>
      </c>
      <c r="H274" s="174" t="s">
        <v>139</v>
      </c>
      <c r="I274" s="174" t="s">
        <v>140</v>
      </c>
      <c r="J274" s="175"/>
    </row>
    <row r="275" spans="1:10">
      <c r="A275" s="173" t="e">
        <f>FIXED(E271,0)</f>
        <v>#REF!</v>
      </c>
      <c r="B275" s="174"/>
      <c r="C275" s="174"/>
      <c r="D275" s="174"/>
      <c r="E275" s="174"/>
      <c r="F275" s="174" t="s">
        <v>141</v>
      </c>
      <c r="G275" s="174"/>
      <c r="H275" s="174"/>
      <c r="I275" s="174"/>
      <c r="J275" s="175"/>
    </row>
    <row r="276" spans="1:10">
      <c r="A276" s="173" t="e">
        <f>B271-TRUNC(B271/100)*100</f>
        <v>#REF!</v>
      </c>
      <c r="B276" s="174"/>
      <c r="C276" s="174"/>
      <c r="D276" s="174"/>
      <c r="E276" s="174"/>
      <c r="F276" s="174"/>
      <c r="G276" s="177" t="s">
        <v>142</v>
      </c>
      <c r="H276" s="177" t="s">
        <v>143</v>
      </c>
      <c r="I276" s="177" t="s">
        <v>144</v>
      </c>
      <c r="J276" s="175"/>
    </row>
    <row r="277" spans="1:10">
      <c r="A277" s="173" t="e">
        <f>C271-TRUNC(C271/100)*100</f>
        <v>#REF!</v>
      </c>
      <c r="B277" s="178" t="e">
        <f>IF(B272=3,D283&amp;IF(D285="","",F275&amp;D285)&amp;IF(D284="","",IF(B284="1",D284,F275&amp;D284)),IF(B272=2,IF(B283="1",D284&amp;D283,IF(B284="0",D283,D284&amp;F275&amp;D283)),D283))</f>
        <v>#REF!</v>
      </c>
      <c r="C277" s="174"/>
      <c r="D277" s="174"/>
      <c r="E277" s="179" t="e">
        <f>IF(B271=0," ",IF(B271=1,F271,IF( B271=2,F272,IF(AND(A276&gt;2,A276&lt;11),B277&amp;" "&amp;F273,B277&amp;F274))))</f>
        <v>#REF!</v>
      </c>
      <c r="F277" s="174"/>
      <c r="G277" s="177" t="s">
        <v>145</v>
      </c>
      <c r="H277" s="177" t="s">
        <v>146</v>
      </c>
      <c r="I277" s="177" t="s">
        <v>147</v>
      </c>
      <c r="J277" s="175"/>
    </row>
    <row r="278" spans="1:10">
      <c r="A278" s="173" t="e">
        <f>D271-TRUNC(D271/100)*100</f>
        <v>#REF!</v>
      </c>
      <c r="B278" s="178" t="e">
        <f>IF(C272=3,D286&amp;IF(D288="","",F275&amp;D288)&amp;IF(D287="","",IF(B287="1",D287,F275&amp;D287)),IF(C272=2,IF(B286="1",D287&amp;D286,IF(B287="0",D286,D287&amp;F275&amp;D286)),D286))</f>
        <v>#REF!</v>
      </c>
      <c r="C278" s="174"/>
      <c r="D278" s="174"/>
      <c r="E278" s="179" t="e">
        <f xml:space="preserve"> IF(B271=0," ",IF(C271=0," "," و "))&amp;IF(C271=0," ",IF(C271=1,G271,IF(C271=2,G272,IF(AND(A277&gt;2,A277&lt;11),B278&amp;G273,B278&amp;G274))))</f>
        <v>#REF!</v>
      </c>
      <c r="F278" s="174"/>
      <c r="G278" s="177" t="s">
        <v>148</v>
      </c>
      <c r="H278" s="177" t="s">
        <v>149</v>
      </c>
      <c r="I278" s="177" t="s">
        <v>150</v>
      </c>
      <c r="J278" s="175"/>
    </row>
    <row r="279" spans="1:10">
      <c r="A279" s="173"/>
      <c r="B279" s="178" t="e">
        <f>IF(D272=3,D289&amp;IF(D291="","",F275&amp;D291)&amp;IF(D290="","",IF(B290="1",F275&amp;D290,F275&amp;D290)),IF(D272=2,IF(B289="1",D290&amp;D289,IF(B290="0",D289,D290&amp;F275&amp;D289)),D289))</f>
        <v>#REF!</v>
      </c>
      <c r="C279" s="174"/>
      <c r="D279" s="174"/>
      <c r="E279" s="179" t="e">
        <f>IF(B271+C271=0," ",IF(D271=0," "," و "))&amp;IF(D271=0,IF(B271+C271=0," ","ديــنار جزائري "),IF(D271=1,I271,IF(D271=2,I272,IF(AND(A278&gt;2,A278&lt;11),B279&amp;I273,B279&amp;I274))))</f>
        <v>#REF!</v>
      </c>
      <c r="F279" s="174"/>
      <c r="G279" s="177" t="s">
        <v>151</v>
      </c>
      <c r="H279" s="177" t="s">
        <v>152</v>
      </c>
      <c r="I279" s="177" t="s">
        <v>153</v>
      </c>
      <c r="J279" s="175"/>
    </row>
    <row r="280" spans="1:10">
      <c r="A280" s="173"/>
      <c r="B280" s="179" t="e">
        <f>E271</f>
        <v>#REF!</v>
      </c>
      <c r="C280" s="174"/>
      <c r="D280" s="174"/>
      <c r="E280" s="179" t="e">
        <f>IF(B271+C271+D271=0," ",IF(E271=0," "," و "))&amp;IF(E271=0," ",IF(A275=1,H271,IF( A275="2",H272,IF(AND(E271&gt;2,E271&lt;11),A275&amp;H273,A275&amp;H274))))</f>
        <v>#REF!</v>
      </c>
      <c r="F280" s="174"/>
      <c r="G280" s="177" t="s">
        <v>154</v>
      </c>
      <c r="H280" s="177" t="s">
        <v>155</v>
      </c>
      <c r="I280" s="177" t="s">
        <v>156</v>
      </c>
      <c r="J280" s="175"/>
    </row>
    <row r="281" spans="1:10">
      <c r="A281" s="180"/>
      <c r="B281" s="181"/>
      <c r="C281" s="181"/>
      <c r="D281" s="181"/>
      <c r="E281" s="181"/>
      <c r="F281" s="181"/>
      <c r="G281" s="177" t="s">
        <v>157</v>
      </c>
      <c r="H281" s="177" t="s">
        <v>158</v>
      </c>
      <c r="I281" s="177" t="s">
        <v>159</v>
      </c>
      <c r="J281" s="175"/>
    </row>
    <row r="282" spans="1:10">
      <c r="A282" s="180"/>
      <c r="B282" s="181"/>
      <c r="C282" s="181"/>
      <c r="D282" s="181"/>
      <c r="E282" s="181"/>
      <c r="F282" s="181"/>
      <c r="G282" s="177" t="s">
        <v>160</v>
      </c>
      <c r="H282" s="177" t="s">
        <v>161</v>
      </c>
      <c r="I282" s="177" t="s">
        <v>162</v>
      </c>
      <c r="J282" s="175"/>
    </row>
    <row r="283" spans="1:10">
      <c r="A283" s="180"/>
      <c r="B283" s="182" t="e">
        <f>IF(B271&gt;0,MID(B271,1,1),"")</f>
        <v>#REF!</v>
      </c>
      <c r="C283" s="181" t="e">
        <f>IF(B283="","",IF(B283="0","",INDEX(nb,B283,B272)))</f>
        <v>#REF!</v>
      </c>
      <c r="D283" s="181" t="e">
        <f>C283</f>
        <v>#REF!</v>
      </c>
      <c r="E283" s="183"/>
      <c r="F283" s="184"/>
      <c r="G283" s="177" t="s">
        <v>163</v>
      </c>
      <c r="H283" s="177" t="s">
        <v>164</v>
      </c>
      <c r="I283" s="177" t="s">
        <v>165</v>
      </c>
      <c r="J283" s="175"/>
    </row>
    <row r="284" spans="1:10">
      <c r="A284" s="180"/>
      <c r="B284" s="182" t="e">
        <f>IF(B271&gt;0,MID(B271,2,1),"")</f>
        <v>#REF!</v>
      </c>
      <c r="C284" s="181" t="e">
        <f>IF(B284="","",IF(B284="0","",INDEX(nb,B284,B272-1)))</f>
        <v>#REF!</v>
      </c>
      <c r="D284" s="184" t="e">
        <f>IF(B272=2,IF(B283="1",IF(B284="1","إحـدى",IF(B284="2","إثـنا ",C284)),C284),C284)</f>
        <v>#REF!</v>
      </c>
      <c r="E284" s="183"/>
      <c r="F284" s="181"/>
      <c r="G284" s="177" t="s">
        <v>166</v>
      </c>
      <c r="H284" s="177" t="s">
        <v>167</v>
      </c>
      <c r="I284" s="177" t="s">
        <v>168</v>
      </c>
      <c r="J284" s="175"/>
    </row>
    <row r="285" spans="1:10">
      <c r="A285" s="180"/>
      <c r="B285" s="182" t="e">
        <f>IF(B271&gt;0,MID(B271,3,1),"")</f>
        <v>#REF!</v>
      </c>
      <c r="C285" s="181" t="e">
        <f>IF(B285="","",IF(B285="0","",INDEX(nb,B285,B272-2)))</f>
        <v>#REF!</v>
      </c>
      <c r="D285" s="184" t="e">
        <f>IF(B284="1",IF(B285="1","إحـدى",IF(B285="2","إثـنا ",C285)),C285)</f>
        <v>#REF!</v>
      </c>
      <c r="E285" s="185"/>
      <c r="F285" s="181"/>
      <c r="G285" s="181"/>
      <c r="H285" s="181"/>
      <c r="I285" s="181"/>
      <c r="J285" s="175"/>
    </row>
    <row r="286" spans="1:10">
      <c r="A286" s="180"/>
      <c r="B286" s="186" t="e">
        <f>IF(C271&gt;0,MID(C271,1,1),"")</f>
        <v>#REF!</v>
      </c>
      <c r="C286" s="181" t="e">
        <f>IF(B286="","",IF(B286="0","",INDEX(nb,B286,C272)))</f>
        <v>#REF!</v>
      </c>
      <c r="D286" s="181" t="e">
        <f>C286</f>
        <v>#REF!</v>
      </c>
      <c r="E286" s="181"/>
      <c r="F286" s="184"/>
      <c r="G286" s="181"/>
      <c r="H286" s="181"/>
      <c r="I286" s="181"/>
      <c r="J286" s="175"/>
    </row>
    <row r="287" spans="1:10">
      <c r="A287" s="180"/>
      <c r="B287" s="187" t="e">
        <f>IF(C271&gt;0,MID(C271,2,1),"")</f>
        <v>#REF!</v>
      </c>
      <c r="C287" s="181" t="e">
        <f>IF(B287="","",IF(B287="0","",INDEX(nb,B287,C272-1)))</f>
        <v>#REF!</v>
      </c>
      <c r="D287" s="184" t="e">
        <f>IF(C272=2,IF(B286="1",IF(B287="1","إحـدى",IF(B287="2","إثـنا ",C287)),C287),C287)</f>
        <v>#REF!</v>
      </c>
      <c r="E287" s="181"/>
      <c r="F287" s="181"/>
      <c r="G287" s="181"/>
      <c r="H287" s="181"/>
      <c r="I287" s="181"/>
      <c r="J287" s="175"/>
    </row>
    <row r="288" spans="1:10">
      <c r="A288" s="180"/>
      <c r="B288" s="187" t="e">
        <f>IF(C271&gt;0,MID(C271,3,1),"")</f>
        <v>#REF!</v>
      </c>
      <c r="C288" s="181" t="e">
        <f>IF(B288="","",IF(B288="0","",INDEX(nb,B288,C272-2)))</f>
        <v>#REF!</v>
      </c>
      <c r="D288" s="184" t="e">
        <f>IF(B287="1",IF(B288="1","إحـدى",IF(B288="2","إثـنا ",C288)),C288)</f>
        <v>#REF!</v>
      </c>
      <c r="E288" s="181"/>
      <c r="F288" s="181"/>
      <c r="G288" s="181"/>
      <c r="H288" s="181"/>
      <c r="I288" s="181"/>
      <c r="J288" s="175"/>
    </row>
    <row r="289" spans="1:10">
      <c r="A289" s="180"/>
      <c r="B289" s="188" t="e">
        <f>IF(D271&gt;0,MID(D271,1,1),"")</f>
        <v>#REF!</v>
      </c>
      <c r="C289" s="181" t="e">
        <f>IF(B289="","",IF(B289="0","",INDEX(nb,B289,D272)))</f>
        <v>#REF!</v>
      </c>
      <c r="D289" s="181" t="e">
        <f>C289</f>
        <v>#REF!</v>
      </c>
      <c r="E289" s="181"/>
      <c r="F289" s="184"/>
      <c r="G289" s="181"/>
      <c r="H289" s="181"/>
      <c r="I289" s="181"/>
      <c r="J289" s="175"/>
    </row>
    <row r="290" spans="1:10">
      <c r="A290" s="180"/>
      <c r="B290" s="188" t="e">
        <f>IF(D271&gt;0,MID(D271,2,1),"")</f>
        <v>#REF!</v>
      </c>
      <c r="C290" s="181" t="e">
        <f>IF(B290="","",IF(B290="0","",INDEX(nb,B290,D272-1)))</f>
        <v>#REF!</v>
      </c>
      <c r="D290" s="184" t="e">
        <f>IF(D272=2,IF(B289="1",IF(B290="1","إحـدى",IF(B290="2","إثـنا ",C290)),C290),C290)</f>
        <v>#REF!</v>
      </c>
      <c r="E290" s="181"/>
      <c r="F290" s="181"/>
      <c r="G290" s="181"/>
      <c r="H290" s="181"/>
      <c r="I290" s="181"/>
      <c r="J290" s="175"/>
    </row>
    <row r="291" spans="1:10">
      <c r="A291" s="180"/>
      <c r="B291" s="188" t="e">
        <f>IF(D271&gt;0,MID(D271,3,1),"")</f>
        <v>#REF!</v>
      </c>
      <c r="C291" s="181" t="e">
        <f>IF(B291="","",IF(B291="0","",INDEX(nb,B291,D272-2)))</f>
        <v>#REF!</v>
      </c>
      <c r="D291" s="184" t="e">
        <f>IF(B290="1",IF(B291="1","إحـدى",IF(B291="2","إثـنا ",C291)),C291)</f>
        <v>#REF!</v>
      </c>
      <c r="E291" s="181"/>
      <c r="F291" s="181"/>
      <c r="G291" s="181"/>
      <c r="H291" s="181"/>
      <c r="I291" s="181"/>
      <c r="J291" s="175"/>
    </row>
    <row r="292" spans="1:10">
      <c r="A292" s="180"/>
      <c r="B292" s="181"/>
      <c r="C292" s="181"/>
      <c r="D292" s="181"/>
      <c r="E292" s="181"/>
      <c r="F292" s="181"/>
      <c r="G292" s="181"/>
      <c r="H292" s="181"/>
      <c r="I292" s="181"/>
      <c r="J292" s="175"/>
    </row>
    <row r="293" spans="1:10">
      <c r="A293" s="189" t="e">
        <f>TRUNC(#REF!/1000000)</f>
        <v>#REF!</v>
      </c>
      <c r="B293" s="174" t="e">
        <f>LEN(#REF!)</f>
        <v>#REF!</v>
      </c>
      <c r="C293" s="174" t="e">
        <f>LEN(#REF!)</f>
        <v>#REF!</v>
      </c>
      <c r="D293" s="174" t="e">
        <f>LEN(#REF!)</f>
        <v>#REF!</v>
      </c>
      <c r="E293" s="174"/>
      <c r="F293" s="174" t="s">
        <v>129</v>
      </c>
      <c r="G293" s="174" t="s">
        <v>130</v>
      </c>
      <c r="H293" s="174" t="s">
        <v>131</v>
      </c>
      <c r="I293" s="174" t="s">
        <v>132</v>
      </c>
      <c r="J293" s="175"/>
    </row>
    <row r="294" spans="1:10">
      <c r="A294" s="189" t="e">
        <f>TRUNC(#REF!/1000)</f>
        <v>#REF!</v>
      </c>
      <c r="B294" s="174"/>
      <c r="C294" s="174"/>
      <c r="D294" s="174"/>
      <c r="E294" s="174"/>
      <c r="F294" s="174" t="s">
        <v>133</v>
      </c>
      <c r="G294" s="174" t="s">
        <v>134</v>
      </c>
      <c r="H294" s="174" t="s">
        <v>135</v>
      </c>
      <c r="I294" s="174" t="s">
        <v>136</v>
      </c>
      <c r="J294" s="175"/>
    </row>
    <row r="295" spans="1:10">
      <c r="A295" s="189" t="e">
        <f>TRUNC(#REF!)</f>
        <v>#REF!</v>
      </c>
      <c r="B295" s="174"/>
      <c r="C295" s="174"/>
      <c r="D295" s="174"/>
      <c r="E295" s="174"/>
      <c r="F295" s="174" t="s">
        <v>137</v>
      </c>
      <c r="G295" s="174" t="s">
        <v>138</v>
      </c>
      <c r="H295" s="174" t="s">
        <v>139</v>
      </c>
      <c r="I295" s="174" t="s">
        <v>140</v>
      </c>
      <c r="J295" s="175"/>
    </row>
    <row r="296" spans="1:10">
      <c r="A296" s="189" t="e">
        <f>FIXED(#REF!,0)</f>
        <v>#REF!</v>
      </c>
      <c r="B296" s="174"/>
      <c r="C296" s="174"/>
      <c r="D296" s="174"/>
      <c r="E296" s="174"/>
      <c r="F296" s="174" t="s">
        <v>141</v>
      </c>
      <c r="G296" s="174"/>
      <c r="H296" s="174"/>
      <c r="I296" s="174"/>
      <c r="J296" s="175"/>
    </row>
    <row r="297" spans="1:10">
      <c r="A297" s="189" t="e">
        <f>#REF!-TRUNC(#REF!/100)*100</f>
        <v>#REF!</v>
      </c>
      <c r="B297" s="174"/>
      <c r="C297" s="174"/>
      <c r="D297" s="174"/>
      <c r="E297" s="174"/>
      <c r="F297" s="174"/>
      <c r="G297" s="177" t="s">
        <v>142</v>
      </c>
      <c r="H297" s="177" t="s">
        <v>143</v>
      </c>
      <c r="I297" s="177" t="s">
        <v>144</v>
      </c>
      <c r="J297" s="175"/>
    </row>
    <row r="298" spans="1:10">
      <c r="A298" s="189" t="e">
        <f>#REF!-TRUNC(#REF!/100)*100</f>
        <v>#REF!</v>
      </c>
      <c r="B298" s="178" t="e">
        <f>IF(B293=3,D304&amp;IF(D306="","",F296&amp;D306)&amp;IF(D305="","",IF(B305="1",D305,F296&amp;D305)),IF(B293=2,IF(B304="1",D305&amp;D304,IF(B305="0",D304,D305&amp;F296&amp;D304)),D304))</f>
        <v>#REF!</v>
      </c>
      <c r="C298" s="174"/>
      <c r="D298" s="174"/>
      <c r="E298" s="179" t="e">
        <f>IF(#REF!=0," ",IF(#REF!=1,#REF!,IF(#REF!= 2,F293,IF(AND(A297&gt;2,A297&lt;11),B298&amp;" "&amp;F294,B298&amp;F295))))</f>
        <v>#REF!</v>
      </c>
      <c r="F298" s="174"/>
      <c r="G298" s="177" t="s">
        <v>145</v>
      </c>
      <c r="H298" s="177" t="s">
        <v>146</v>
      </c>
      <c r="I298" s="177" t="s">
        <v>147</v>
      </c>
      <c r="J298" s="175"/>
    </row>
    <row r="299" spans="1:10">
      <c r="A299" s="189" t="e">
        <f>#REF!-TRUNC(#REF!/100)*100</f>
        <v>#REF!</v>
      </c>
      <c r="B299" s="178" t="e">
        <f>IF(C293=3,D307&amp;IF(D309="","",F296&amp;D309)&amp;IF(D308="","",IF(B308="1",D308,F296&amp;D308)),IF(C293=2,IF(B307="1",D308&amp;D307,IF(B308="0",D307,D308&amp;F296&amp;D307)),D307))</f>
        <v>#REF!</v>
      </c>
      <c r="C299" s="174"/>
      <c r="D299" s="174"/>
      <c r="E299" s="179" t="e">
        <f xml:space="preserve"> IF(#REF!=0," ",IF(#REF!=0," "," و "))&amp;IF(#REF!=0," ",IF(#REF!=1,#REF!,IF(#REF!=2,G293,IF(AND(A298&gt;2,A298&lt;11),B299&amp;G294,B299&amp;G295))))</f>
        <v>#REF!</v>
      </c>
      <c r="F299" s="174"/>
      <c r="G299" s="177" t="s">
        <v>148</v>
      </c>
      <c r="H299" s="177" t="s">
        <v>149</v>
      </c>
      <c r="I299" s="177" t="s">
        <v>150</v>
      </c>
      <c r="J299" s="175"/>
    </row>
    <row r="300" spans="1:10">
      <c r="A300" s="189"/>
      <c r="B300" s="178" t="e">
        <f>IF(D293=3,D310&amp;IF(D312="","",F296&amp;D312)&amp;IF(D311="","",IF(B311="1",F296&amp;D311,F296&amp;D311)),IF(D293=2,IF(B310="1",D311&amp;D310,IF(B311="0",D310,D311&amp;F296&amp;D310)),D310))</f>
        <v>#REF!</v>
      </c>
      <c r="C300" s="174"/>
      <c r="D300" s="174"/>
      <c r="E300" s="179" t="e">
        <f>IF(#REF!+#REF!=0," ",IF(#REF!=0," "," و "))&amp;IF(#REF!=0,IF(#REF!+#REF!=0," ","ديــنار جزائري "),IF(#REF!=1,#REF!,IF(#REF!=2,I293,IF(AND(A299&gt;2,A299&lt;11),B300&amp;I294,B300&amp;I295))))</f>
        <v>#REF!</v>
      </c>
      <c r="F300" s="174"/>
      <c r="G300" s="177" t="s">
        <v>151</v>
      </c>
      <c r="H300" s="177" t="s">
        <v>152</v>
      </c>
      <c r="I300" s="177" t="s">
        <v>153</v>
      </c>
      <c r="J300" s="175"/>
    </row>
    <row r="301" spans="1:10">
      <c r="A301" s="189"/>
      <c r="B301" s="179" t="e">
        <f>#REF!</f>
        <v>#REF!</v>
      </c>
      <c r="C301" s="174"/>
      <c r="D301" s="174"/>
      <c r="E301" s="179" t="e">
        <f>IF(#REF!+#REF!+#REF!=0," ",IF(#REF!=0," "," و "))&amp;IF(#REF!=0," ",IF(A296=1,#REF!,IF( A296="2",H293,IF(AND(#REF!&gt;2,#REF!&lt;11),A296&amp;H294,A296&amp;H295))))</f>
        <v>#REF!</v>
      </c>
      <c r="F301" s="174"/>
      <c r="G301" s="177" t="s">
        <v>154</v>
      </c>
      <c r="H301" s="177" t="s">
        <v>155</v>
      </c>
      <c r="I301" s="177" t="s">
        <v>156</v>
      </c>
      <c r="J301" s="175"/>
    </row>
    <row r="302" spans="1:10">
      <c r="A302" s="190"/>
      <c r="B302" s="181"/>
      <c r="C302" s="181"/>
      <c r="D302" s="181"/>
      <c r="E302" s="181"/>
      <c r="F302" s="181"/>
      <c r="G302" s="177" t="s">
        <v>157</v>
      </c>
      <c r="H302" s="177" t="s">
        <v>158</v>
      </c>
      <c r="I302" s="177" t="s">
        <v>159</v>
      </c>
      <c r="J302" s="175"/>
    </row>
    <row r="303" spans="1:10">
      <c r="A303" s="190"/>
      <c r="B303" s="181"/>
      <c r="C303" s="181"/>
      <c r="D303" s="181"/>
      <c r="E303" s="181"/>
      <c r="F303" s="181"/>
      <c r="G303" s="177" t="s">
        <v>160</v>
      </c>
      <c r="H303" s="177" t="s">
        <v>161</v>
      </c>
      <c r="I303" s="177" t="s">
        <v>162</v>
      </c>
      <c r="J303" s="175"/>
    </row>
    <row r="304" spans="1:10">
      <c r="A304" s="190"/>
      <c r="B304" s="182" t="e">
        <f>IF(#REF!&gt;0,MID(#REF!,1,1),"")</f>
        <v>#REF!</v>
      </c>
      <c r="C304" s="181" t="e">
        <f>IF(B304="","",IF(B304="0","",INDEX(nb,B304,B293)))</f>
        <v>#REF!</v>
      </c>
      <c r="D304" s="181" t="e">
        <f>C304</f>
        <v>#REF!</v>
      </c>
      <c r="E304" s="183"/>
      <c r="F304" s="184"/>
      <c r="G304" s="177" t="s">
        <v>163</v>
      </c>
      <c r="H304" s="177" t="s">
        <v>164</v>
      </c>
      <c r="I304" s="177" t="s">
        <v>165</v>
      </c>
      <c r="J304" s="175"/>
    </row>
    <row r="305" spans="1:10">
      <c r="A305" s="190"/>
      <c r="B305" s="182" t="e">
        <f>IF(#REF!&gt;0,MID(#REF!,2,1),"")</f>
        <v>#REF!</v>
      </c>
      <c r="C305" s="181" t="e">
        <f>IF(B305="","",IF(B305="0","",INDEX(nb,B305,B293-1)))</f>
        <v>#REF!</v>
      </c>
      <c r="D305" s="184" t="e">
        <f>IF(B293=2,IF(B304="1",IF(B305="1","إحـدى",IF(B305="2","إثـنا ",C305)),C305),C305)</f>
        <v>#REF!</v>
      </c>
      <c r="E305" s="183"/>
      <c r="F305" s="181"/>
      <c r="G305" s="177" t="s">
        <v>166</v>
      </c>
      <c r="H305" s="177" t="s">
        <v>167</v>
      </c>
      <c r="I305" s="177" t="s">
        <v>168</v>
      </c>
      <c r="J305" s="175"/>
    </row>
    <row r="306" spans="1:10">
      <c r="A306" s="190"/>
      <c r="B306" s="182" t="e">
        <f>IF(#REF!&gt;0,MID(#REF!,3,1),"")</f>
        <v>#REF!</v>
      </c>
      <c r="C306" s="181" t="e">
        <f>IF(B306="","",IF(B306="0","",INDEX(nb,B306,B293-2)))</f>
        <v>#REF!</v>
      </c>
      <c r="D306" s="184" t="e">
        <f>IF(B305="1",IF(B306="1","إحـدى",IF(B306="2","إثـنا ",C306)),C306)</f>
        <v>#REF!</v>
      </c>
      <c r="E306" s="185"/>
      <c r="F306" s="181"/>
      <c r="G306" s="181"/>
      <c r="H306" s="181"/>
      <c r="I306" s="181"/>
      <c r="J306" s="175"/>
    </row>
    <row r="307" spans="1:10">
      <c r="A307" s="190"/>
      <c r="B307" s="186" t="e">
        <f>IF(#REF!&gt;0,MID(#REF!,1,1),"")</f>
        <v>#REF!</v>
      </c>
      <c r="C307" s="181" t="e">
        <f>IF(B307="","",IF(B307="0","",INDEX(nb,B307,C293)))</f>
        <v>#REF!</v>
      </c>
      <c r="D307" s="181" t="e">
        <f>C307</f>
        <v>#REF!</v>
      </c>
      <c r="E307" s="181"/>
      <c r="F307" s="184"/>
      <c r="G307" s="181"/>
      <c r="H307" s="181"/>
      <c r="I307" s="181"/>
      <c r="J307" s="175"/>
    </row>
    <row r="308" spans="1:10">
      <c r="A308" s="190"/>
      <c r="B308" s="187" t="e">
        <f>IF(#REF!&gt;0,MID(#REF!,2,1),"")</f>
        <v>#REF!</v>
      </c>
      <c r="C308" s="181" t="e">
        <f>IF(B308="","",IF(B308="0","",INDEX(nb,B308,C293-1)))</f>
        <v>#REF!</v>
      </c>
      <c r="D308" s="184" t="e">
        <f>IF(C293=2,IF(B307="1",IF(B308="1","إحـدى",IF(B308="2","إثـنا ",C308)),C308),C308)</f>
        <v>#REF!</v>
      </c>
      <c r="E308" s="181"/>
      <c r="F308" s="181"/>
      <c r="G308" s="181"/>
      <c r="H308" s="181"/>
      <c r="I308" s="181"/>
      <c r="J308" s="175"/>
    </row>
    <row r="309" spans="1:10">
      <c r="A309" s="190"/>
      <c r="B309" s="187" t="e">
        <f>IF(#REF!&gt;0,MID(#REF!,3,1),"")</f>
        <v>#REF!</v>
      </c>
      <c r="C309" s="181" t="e">
        <f>IF(B309="","",IF(B309="0","",INDEX(nb,B309,C293-2)))</f>
        <v>#REF!</v>
      </c>
      <c r="D309" s="184" t="e">
        <f>IF(B308="1",IF(B309="1","إحـدى",IF(B309="2","إثـنا ",C309)),C309)</f>
        <v>#REF!</v>
      </c>
      <c r="E309" s="181"/>
      <c r="F309" s="181"/>
      <c r="G309" s="181"/>
      <c r="H309" s="181"/>
      <c r="I309" s="181"/>
      <c r="J309" s="175"/>
    </row>
    <row r="310" spans="1:10">
      <c r="A310" s="190"/>
      <c r="B310" s="188" t="e">
        <f>IF(#REF!&gt;0,MID(#REF!,1,1),"")</f>
        <v>#REF!</v>
      </c>
      <c r="C310" s="181" t="e">
        <f>IF(B310="","",IF(B310="0","",INDEX(nb,B310,D293)))</f>
        <v>#REF!</v>
      </c>
      <c r="D310" s="181" t="e">
        <f>C310</f>
        <v>#REF!</v>
      </c>
      <c r="E310" s="181"/>
      <c r="F310" s="184"/>
      <c r="G310" s="181"/>
      <c r="H310" s="181"/>
      <c r="I310" s="181"/>
      <c r="J310" s="175"/>
    </row>
    <row r="311" spans="1:10">
      <c r="A311" s="190"/>
      <c r="B311" s="188" t="e">
        <f>IF(#REF!&gt;0,MID(#REF!,2,1),"")</f>
        <v>#REF!</v>
      </c>
      <c r="C311" s="181" t="e">
        <f>IF(B311="","",IF(B311="0","",INDEX(nb,B311,D293-1)))</f>
        <v>#REF!</v>
      </c>
      <c r="D311" s="184" t="e">
        <f>IF(D293=2,IF(B310="1",IF(B311="1","إحـدى",IF(B311="2","إثـنا ",C311)),C311),C311)</f>
        <v>#REF!</v>
      </c>
      <c r="E311" s="181"/>
      <c r="F311" s="181"/>
      <c r="G311" s="181"/>
      <c r="H311" s="181"/>
      <c r="I311" s="181"/>
      <c r="J311" s="175"/>
    </row>
    <row r="312" spans="1:10">
      <c r="A312" s="191"/>
      <c r="B312" s="192" t="e">
        <f>IF(#REF!&gt;0,MID(#REF!,3,1),"")</f>
        <v>#REF!</v>
      </c>
      <c r="C312" s="193" t="e">
        <f>IF(B312="","",IF(B312="0","",INDEX(nb,B312,D293-2)))</f>
        <v>#REF!</v>
      </c>
      <c r="D312" s="194" t="e">
        <f>IF(B311="1",IF(B312="1","إحـدى",IF(B312="2","إثـنا ",C312)),C312)</f>
        <v>#REF!</v>
      </c>
      <c r="E312" s="193"/>
      <c r="F312" s="193"/>
      <c r="G312" s="193"/>
      <c r="H312" s="193"/>
      <c r="I312" s="193"/>
      <c r="J312" s="195"/>
    </row>
    <row r="313" spans="1:10" ht="12.75" customHeight="1"/>
    <row r="314" spans="1:10" ht="12.75" customHeight="1"/>
    <row r="315" spans="1:10" ht="12.75" customHeight="1"/>
    <row r="316" spans="1:10" ht="12.75" customHeight="1"/>
    <row r="317" spans="1:10" ht="12.75" customHeight="1"/>
    <row r="318" spans="1:10" ht="12.75" customHeight="1"/>
    <row r="319" spans="1:10" ht="12.75" customHeight="1"/>
    <row r="320" spans="1:10" ht="12.75" customHeight="1"/>
    <row r="321" spans="1:11" ht="12.75" customHeight="1"/>
    <row r="322" spans="1:11" ht="12.75" customHeight="1"/>
    <row r="323" spans="1:11" ht="12.75" customHeight="1"/>
    <row r="324" spans="1:11" ht="12.75" customHeight="1"/>
    <row r="325" spans="1:11">
      <c r="A325" s="197" t="e">
        <f>Feuil1!#REF!</f>
        <v>#REF!</v>
      </c>
      <c r="B325" s="169" t="e">
        <f>A326</f>
        <v>#REF!</v>
      </c>
      <c r="C325" s="169" t="e">
        <f>A327-B325*1000</f>
        <v>#REF!</v>
      </c>
      <c r="D325" s="169" t="e">
        <f>A328-A327*1000</f>
        <v>#REF!</v>
      </c>
      <c r="E325" s="169" t="e">
        <f>(A325-A328)*100</f>
        <v>#REF!</v>
      </c>
      <c r="F325" s="169" t="s">
        <v>125</v>
      </c>
      <c r="G325" s="169" t="s">
        <v>126</v>
      </c>
      <c r="H325" s="169" t="s">
        <v>127</v>
      </c>
      <c r="I325" s="169" t="s">
        <v>128</v>
      </c>
      <c r="J325" s="170"/>
      <c r="K325" s="171" t="e">
        <f>E331&amp;E332&amp;E333&amp;E334</f>
        <v>#REF!</v>
      </c>
    </row>
    <row r="326" spans="1:11">
      <c r="A326" s="173" t="e">
        <f>TRUNC(A325/1000000)</f>
        <v>#REF!</v>
      </c>
      <c r="B326" s="174" t="e">
        <f>LEN(B325)</f>
        <v>#REF!</v>
      </c>
      <c r="C326" s="174" t="e">
        <f>LEN(C325)</f>
        <v>#REF!</v>
      </c>
      <c r="D326" s="174" t="e">
        <f>LEN(D325)</f>
        <v>#REF!</v>
      </c>
      <c r="E326" s="174"/>
      <c r="F326" s="174" t="s">
        <v>129</v>
      </c>
      <c r="G326" s="174" t="s">
        <v>130</v>
      </c>
      <c r="H326" s="174" t="s">
        <v>131</v>
      </c>
      <c r="I326" s="174" t="s">
        <v>132</v>
      </c>
      <c r="J326" s="175"/>
    </row>
    <row r="327" spans="1:11">
      <c r="A327" s="173" t="e">
        <f>TRUNC(A325/1000)</f>
        <v>#REF!</v>
      </c>
      <c r="B327" s="174"/>
      <c r="C327" s="174"/>
      <c r="D327" s="174"/>
      <c r="E327" s="174"/>
      <c r="F327" s="174" t="s">
        <v>133</v>
      </c>
      <c r="G327" s="174" t="s">
        <v>134</v>
      </c>
      <c r="H327" s="174" t="s">
        <v>135</v>
      </c>
      <c r="I327" s="174" t="s">
        <v>136</v>
      </c>
      <c r="J327" s="175"/>
    </row>
    <row r="328" spans="1:11">
      <c r="A328" s="173" t="e">
        <f>TRUNC(A325)</f>
        <v>#REF!</v>
      </c>
      <c r="B328" s="174"/>
      <c r="C328" s="174"/>
      <c r="D328" s="174"/>
      <c r="E328" s="174"/>
      <c r="F328" s="174" t="s">
        <v>137</v>
      </c>
      <c r="G328" s="174" t="s">
        <v>138</v>
      </c>
      <c r="H328" s="174" t="s">
        <v>139</v>
      </c>
      <c r="I328" s="174" t="s">
        <v>140</v>
      </c>
      <c r="J328" s="175"/>
    </row>
    <row r="329" spans="1:11">
      <c r="A329" s="173" t="e">
        <f>FIXED(E325,0)</f>
        <v>#REF!</v>
      </c>
      <c r="B329" s="174"/>
      <c r="C329" s="174"/>
      <c r="D329" s="174"/>
      <c r="E329" s="174"/>
      <c r="F329" s="174" t="s">
        <v>141</v>
      </c>
      <c r="G329" s="174"/>
      <c r="H329" s="174"/>
      <c r="I329" s="174"/>
      <c r="J329" s="175"/>
    </row>
    <row r="330" spans="1:11">
      <c r="A330" s="173" t="e">
        <f>B325-TRUNC(B325/100)*100</f>
        <v>#REF!</v>
      </c>
      <c r="B330" s="174"/>
      <c r="C330" s="174"/>
      <c r="D330" s="174"/>
      <c r="E330" s="174"/>
      <c r="F330" s="174"/>
      <c r="G330" s="177" t="s">
        <v>142</v>
      </c>
      <c r="H330" s="177" t="s">
        <v>143</v>
      </c>
      <c r="I330" s="177" t="s">
        <v>144</v>
      </c>
      <c r="J330" s="175"/>
    </row>
    <row r="331" spans="1:11">
      <c r="A331" s="173" t="e">
        <f>C325-TRUNC(C325/100)*100</f>
        <v>#REF!</v>
      </c>
      <c r="B331" s="178" t="e">
        <f>IF(B326=3,D337&amp;IF(D339="","",F329&amp;D339)&amp;IF(D338="","",IF(B338="1",D338,F329&amp;D338)),IF(B326=2,IF(B337="1",D338&amp;D337,IF(B338="0",D337,D338&amp;F329&amp;D337)),D337))</f>
        <v>#REF!</v>
      </c>
      <c r="C331" s="174"/>
      <c r="D331" s="174"/>
      <c r="E331" s="179" t="e">
        <f>IF(B325=0," ",IF(B325=1,F325,IF( B325=2,F326,IF(AND(A330&gt;2,A330&lt;11),B331&amp;" "&amp;F327,B331&amp;F328))))</f>
        <v>#REF!</v>
      </c>
      <c r="F331" s="174"/>
      <c r="G331" s="177" t="s">
        <v>145</v>
      </c>
      <c r="H331" s="177" t="s">
        <v>146</v>
      </c>
      <c r="I331" s="177" t="s">
        <v>147</v>
      </c>
      <c r="J331" s="175"/>
    </row>
    <row r="332" spans="1:11">
      <c r="A332" s="173" t="e">
        <f>D325-TRUNC(D325/100)*100</f>
        <v>#REF!</v>
      </c>
      <c r="B332" s="178" t="e">
        <f>IF(C326=3,D340&amp;IF(D342="","",F329&amp;D342)&amp;IF(D341="","",IF(B341="1",D341,F329&amp;D341)),IF(C326=2,IF(B340="1",D341&amp;D340,IF(B341="0",D340,D341&amp;F329&amp;D340)),D340))</f>
        <v>#REF!</v>
      </c>
      <c r="C332" s="174"/>
      <c r="D332" s="174"/>
      <c r="E332" s="179" t="e">
        <f xml:space="preserve"> IF(B325=0," ",IF(C325=0," "," و "))&amp;IF(C325=0," ",IF(C325=1,G325,IF(C325=2,G326,IF(AND(A331&gt;2,A331&lt;11),B332&amp;G327,B332&amp;G328))))</f>
        <v>#REF!</v>
      </c>
      <c r="F332" s="174"/>
      <c r="G332" s="177" t="s">
        <v>148</v>
      </c>
      <c r="H332" s="177" t="s">
        <v>149</v>
      </c>
      <c r="I332" s="177" t="s">
        <v>150</v>
      </c>
      <c r="J332" s="175"/>
    </row>
    <row r="333" spans="1:11">
      <c r="A333" s="173"/>
      <c r="B333" s="178" t="e">
        <f>IF(D326=3,D343&amp;IF(D345="","",F329&amp;D345)&amp;IF(D344="","",IF(B344="1",F329&amp;D344,F329&amp;D344)),IF(D326=2,IF(B343="1",D344&amp;D343,IF(B344="0",D343,D344&amp;F329&amp;D343)),D343))</f>
        <v>#REF!</v>
      </c>
      <c r="C333" s="174"/>
      <c r="D333" s="174"/>
      <c r="E333" s="179" t="e">
        <f>IF(B325+C325=0," ",IF(D325=0," "," و "))&amp;IF(D325=0,IF(B325+C325=0," ","ديــنار جزائري "),IF(D325=1,I325,IF(D325=2,I326,IF(AND(A332&gt;2,A332&lt;11),B333&amp;I327,B333&amp;I328))))</f>
        <v>#REF!</v>
      </c>
      <c r="F333" s="174"/>
      <c r="G333" s="177" t="s">
        <v>151</v>
      </c>
      <c r="H333" s="177" t="s">
        <v>152</v>
      </c>
      <c r="I333" s="177" t="s">
        <v>153</v>
      </c>
      <c r="J333" s="175"/>
    </row>
    <row r="334" spans="1:11">
      <c r="A334" s="173"/>
      <c r="B334" s="179" t="e">
        <f>E325</f>
        <v>#REF!</v>
      </c>
      <c r="C334" s="174"/>
      <c r="D334" s="174"/>
      <c r="E334" s="179" t="e">
        <f>IF(B325+C325+D325=0," ",IF(E325=0," "," و "))&amp;IF(E325=0," ",IF(A329=1,H325,IF( A329="2",H326,IF(AND(E325&gt;2,E325&lt;11),A329&amp;H327,A329&amp;H328))))</f>
        <v>#REF!</v>
      </c>
      <c r="F334" s="174"/>
      <c r="G334" s="177" t="s">
        <v>154</v>
      </c>
      <c r="H334" s="177" t="s">
        <v>155</v>
      </c>
      <c r="I334" s="177" t="s">
        <v>156</v>
      </c>
      <c r="J334" s="175"/>
    </row>
    <row r="335" spans="1:11">
      <c r="A335" s="180"/>
      <c r="B335" s="181"/>
      <c r="C335" s="181"/>
      <c r="D335" s="181"/>
      <c r="E335" s="181"/>
      <c r="F335" s="181"/>
      <c r="G335" s="177" t="s">
        <v>157</v>
      </c>
      <c r="H335" s="177" t="s">
        <v>158</v>
      </c>
      <c r="I335" s="177" t="s">
        <v>159</v>
      </c>
      <c r="J335" s="175"/>
    </row>
    <row r="336" spans="1:11">
      <c r="A336" s="180"/>
      <c r="B336" s="181"/>
      <c r="C336" s="181"/>
      <c r="D336" s="181"/>
      <c r="E336" s="181"/>
      <c r="F336" s="181"/>
      <c r="G336" s="177" t="s">
        <v>160</v>
      </c>
      <c r="H336" s="177" t="s">
        <v>161</v>
      </c>
      <c r="I336" s="177" t="s">
        <v>162</v>
      </c>
      <c r="J336" s="175"/>
    </row>
    <row r="337" spans="1:10">
      <c r="A337" s="180"/>
      <c r="B337" s="182" t="e">
        <f>IF(B325&gt;0,MID(B325,1,1),"")</f>
        <v>#REF!</v>
      </c>
      <c r="C337" s="181" t="e">
        <f>IF(B337="","",IF(B337="0","",INDEX(nb,B337,B326)))</f>
        <v>#REF!</v>
      </c>
      <c r="D337" s="181" t="e">
        <f>C337</f>
        <v>#REF!</v>
      </c>
      <c r="E337" s="183"/>
      <c r="F337" s="184"/>
      <c r="G337" s="177" t="s">
        <v>163</v>
      </c>
      <c r="H337" s="177" t="s">
        <v>164</v>
      </c>
      <c r="I337" s="177" t="s">
        <v>165</v>
      </c>
      <c r="J337" s="175"/>
    </row>
    <row r="338" spans="1:10">
      <c r="A338" s="180"/>
      <c r="B338" s="182" t="e">
        <f>IF(B325&gt;0,MID(B325,2,1),"")</f>
        <v>#REF!</v>
      </c>
      <c r="C338" s="181" t="e">
        <f>IF(B338="","",IF(B338="0","",INDEX(nb,B338,B326-1)))</f>
        <v>#REF!</v>
      </c>
      <c r="D338" s="184" t="e">
        <f>IF(B326=2,IF(B337="1",IF(B338="1","إحـدى",IF(B338="2","إثـنا ",C338)),C338),C338)</f>
        <v>#REF!</v>
      </c>
      <c r="E338" s="183"/>
      <c r="F338" s="181"/>
      <c r="G338" s="177" t="s">
        <v>166</v>
      </c>
      <c r="H338" s="177" t="s">
        <v>167</v>
      </c>
      <c r="I338" s="177" t="s">
        <v>168</v>
      </c>
      <c r="J338" s="175"/>
    </row>
    <row r="339" spans="1:10">
      <c r="A339" s="180"/>
      <c r="B339" s="182" t="e">
        <f>IF(B325&gt;0,MID(B325,3,1),"")</f>
        <v>#REF!</v>
      </c>
      <c r="C339" s="181" t="e">
        <f>IF(B339="","",IF(B339="0","",INDEX(nb,B339,B326-2)))</f>
        <v>#REF!</v>
      </c>
      <c r="D339" s="184" t="e">
        <f>IF(B338="1",IF(B339="1","إحـدى",IF(B339="2","إثـنا ",C339)),C339)</f>
        <v>#REF!</v>
      </c>
      <c r="E339" s="185"/>
      <c r="F339" s="181"/>
      <c r="G339" s="181"/>
      <c r="H339" s="181"/>
      <c r="I339" s="181"/>
      <c r="J339" s="175"/>
    </row>
    <row r="340" spans="1:10">
      <c r="A340" s="180"/>
      <c r="B340" s="186" t="e">
        <f>IF(C325&gt;0,MID(C325,1,1),"")</f>
        <v>#REF!</v>
      </c>
      <c r="C340" s="181" t="e">
        <f>IF(B340="","",IF(B340="0","",INDEX(nb,B340,C326)))</f>
        <v>#REF!</v>
      </c>
      <c r="D340" s="181" t="e">
        <f>C340</f>
        <v>#REF!</v>
      </c>
      <c r="E340" s="181"/>
      <c r="F340" s="184"/>
      <c r="G340" s="181"/>
      <c r="H340" s="181"/>
      <c r="I340" s="181"/>
      <c r="J340" s="175"/>
    </row>
    <row r="341" spans="1:10">
      <c r="A341" s="180"/>
      <c r="B341" s="187" t="e">
        <f>IF(C325&gt;0,MID(C325,2,1),"")</f>
        <v>#REF!</v>
      </c>
      <c r="C341" s="181" t="e">
        <f>IF(B341="","",IF(B341="0","",INDEX(nb,B341,C326-1)))</f>
        <v>#REF!</v>
      </c>
      <c r="D341" s="184" t="e">
        <f>IF(C326=2,IF(B340="1",IF(B341="1","إحـدى",IF(B341="2","إثـنا ",C341)),C341),C341)</f>
        <v>#REF!</v>
      </c>
      <c r="E341" s="181"/>
      <c r="F341" s="181"/>
      <c r="G341" s="181"/>
      <c r="H341" s="181"/>
      <c r="I341" s="181"/>
      <c r="J341" s="175"/>
    </row>
    <row r="342" spans="1:10">
      <c r="A342" s="180"/>
      <c r="B342" s="187" t="e">
        <f>IF(C325&gt;0,MID(C325,3,1),"")</f>
        <v>#REF!</v>
      </c>
      <c r="C342" s="181" t="e">
        <f>IF(B342="","",IF(B342="0","",INDEX(nb,B342,C326-2)))</f>
        <v>#REF!</v>
      </c>
      <c r="D342" s="184" t="e">
        <f>IF(B341="1",IF(B342="1","إحـدى",IF(B342="2","إثـنا ",C342)),C342)</f>
        <v>#REF!</v>
      </c>
      <c r="E342" s="181"/>
      <c r="F342" s="181"/>
      <c r="G342" s="181"/>
      <c r="H342" s="181"/>
      <c r="I342" s="181"/>
      <c r="J342" s="175"/>
    </row>
    <row r="343" spans="1:10">
      <c r="A343" s="180"/>
      <c r="B343" s="188" t="e">
        <f>IF(D325&gt;0,MID(D325,1,1),"")</f>
        <v>#REF!</v>
      </c>
      <c r="C343" s="181" t="e">
        <f>IF(B343="","",IF(B343="0","",INDEX(nb,B343,D326)))</f>
        <v>#REF!</v>
      </c>
      <c r="D343" s="181" t="e">
        <f>C343</f>
        <v>#REF!</v>
      </c>
      <c r="E343" s="181"/>
      <c r="F343" s="184"/>
      <c r="G343" s="181"/>
      <c r="H343" s="181"/>
      <c r="I343" s="181"/>
      <c r="J343" s="175"/>
    </row>
    <row r="344" spans="1:10">
      <c r="A344" s="180"/>
      <c r="B344" s="188" t="e">
        <f>IF(D325&gt;0,MID(D325,2,1),"")</f>
        <v>#REF!</v>
      </c>
      <c r="C344" s="181" t="e">
        <f>IF(B344="","",IF(B344="0","",INDEX(nb,B344,D326-1)))</f>
        <v>#REF!</v>
      </c>
      <c r="D344" s="184" t="e">
        <f>IF(D326=2,IF(B343="1",IF(B344="1","إحـدى",IF(B344="2","إثـنا ",C344)),C344),C344)</f>
        <v>#REF!</v>
      </c>
      <c r="E344" s="181"/>
      <c r="F344" s="181"/>
      <c r="G344" s="181"/>
      <c r="H344" s="181"/>
      <c r="I344" s="181"/>
      <c r="J344" s="175"/>
    </row>
    <row r="345" spans="1:10">
      <c r="A345" s="180"/>
      <c r="B345" s="188" t="e">
        <f>IF(D325&gt;0,MID(D325,3,1),"")</f>
        <v>#REF!</v>
      </c>
      <c r="C345" s="181" t="e">
        <f>IF(B345="","",IF(B345="0","",INDEX(nb,B345,D326-2)))</f>
        <v>#REF!</v>
      </c>
      <c r="D345" s="184" t="e">
        <f>IF(B344="1",IF(B345="1","إحـدى",IF(B345="2","إثـنا ",C345)),C345)</f>
        <v>#REF!</v>
      </c>
      <c r="E345" s="181"/>
      <c r="F345" s="181"/>
      <c r="G345" s="181"/>
      <c r="H345" s="181"/>
      <c r="I345" s="181"/>
      <c r="J345" s="175"/>
    </row>
    <row r="346" spans="1:10">
      <c r="A346" s="180"/>
      <c r="B346" s="181"/>
      <c r="C346" s="181"/>
      <c r="D346" s="181"/>
      <c r="E346" s="181"/>
      <c r="F346" s="181"/>
      <c r="G346" s="181"/>
      <c r="H346" s="181"/>
      <c r="I346" s="181"/>
      <c r="J346" s="175"/>
    </row>
    <row r="347" spans="1:10">
      <c r="A347" s="189" t="e">
        <f>TRUNC(#REF!/1000000)</f>
        <v>#REF!</v>
      </c>
      <c r="B347" s="174" t="e">
        <f>LEN(#REF!)</f>
        <v>#REF!</v>
      </c>
      <c r="C347" s="174" t="e">
        <f>LEN(#REF!)</f>
        <v>#REF!</v>
      </c>
      <c r="D347" s="174" t="e">
        <f>LEN(#REF!)</f>
        <v>#REF!</v>
      </c>
      <c r="E347" s="174"/>
      <c r="F347" s="174" t="s">
        <v>129</v>
      </c>
      <c r="G347" s="174" t="s">
        <v>130</v>
      </c>
      <c r="H347" s="174" t="s">
        <v>131</v>
      </c>
      <c r="I347" s="174" t="s">
        <v>132</v>
      </c>
      <c r="J347" s="175"/>
    </row>
    <row r="348" spans="1:10">
      <c r="A348" s="189" t="e">
        <f>TRUNC(#REF!/1000)</f>
        <v>#REF!</v>
      </c>
      <c r="B348" s="174"/>
      <c r="C348" s="174"/>
      <c r="D348" s="174"/>
      <c r="E348" s="174"/>
      <c r="F348" s="174" t="s">
        <v>133</v>
      </c>
      <c r="G348" s="174" t="s">
        <v>134</v>
      </c>
      <c r="H348" s="174" t="s">
        <v>135</v>
      </c>
      <c r="I348" s="174" t="s">
        <v>136</v>
      </c>
      <c r="J348" s="175"/>
    </row>
    <row r="349" spans="1:10">
      <c r="A349" s="189" t="e">
        <f>TRUNC(#REF!)</f>
        <v>#REF!</v>
      </c>
      <c r="B349" s="174"/>
      <c r="C349" s="174"/>
      <c r="D349" s="174"/>
      <c r="E349" s="174"/>
      <c r="F349" s="174" t="s">
        <v>137</v>
      </c>
      <c r="G349" s="174" t="s">
        <v>138</v>
      </c>
      <c r="H349" s="174" t="s">
        <v>139</v>
      </c>
      <c r="I349" s="174" t="s">
        <v>140</v>
      </c>
      <c r="J349" s="175"/>
    </row>
    <row r="350" spans="1:10">
      <c r="A350" s="189" t="e">
        <f>FIXED(#REF!,0)</f>
        <v>#REF!</v>
      </c>
      <c r="B350" s="174"/>
      <c r="C350" s="174"/>
      <c r="D350" s="174"/>
      <c r="E350" s="174"/>
      <c r="F350" s="174" t="s">
        <v>141</v>
      </c>
      <c r="G350" s="174"/>
      <c r="H350" s="174"/>
      <c r="I350" s="174"/>
      <c r="J350" s="175"/>
    </row>
    <row r="351" spans="1:10">
      <c r="A351" s="189" t="e">
        <f>#REF!-TRUNC(#REF!/100)*100</f>
        <v>#REF!</v>
      </c>
      <c r="B351" s="174"/>
      <c r="C351" s="174"/>
      <c r="D351" s="174"/>
      <c r="E351" s="174"/>
      <c r="F351" s="174"/>
      <c r="G351" s="177" t="s">
        <v>142</v>
      </c>
      <c r="H351" s="177" t="s">
        <v>143</v>
      </c>
      <c r="I351" s="177" t="s">
        <v>144</v>
      </c>
      <c r="J351" s="175"/>
    </row>
    <row r="352" spans="1:10">
      <c r="A352" s="189" t="e">
        <f>#REF!-TRUNC(#REF!/100)*100</f>
        <v>#REF!</v>
      </c>
      <c r="B352" s="178" t="e">
        <f>IF(B347=3,D358&amp;IF(D360="","",F350&amp;D360)&amp;IF(D359="","",IF(B359="1",D359,F350&amp;D359)),IF(B347=2,IF(B358="1",D359&amp;D358,IF(B359="0",D358,D359&amp;F350&amp;D358)),D358))</f>
        <v>#REF!</v>
      </c>
      <c r="C352" s="174"/>
      <c r="D352" s="174"/>
      <c r="E352" s="179" t="e">
        <f>IF(#REF!=0," ",IF(#REF!=1,#REF!,IF(#REF!= 2,F347,IF(AND(A351&gt;2,A351&lt;11),B352&amp;" "&amp;F348,B352&amp;F349))))</f>
        <v>#REF!</v>
      </c>
      <c r="F352" s="174"/>
      <c r="G352" s="177" t="s">
        <v>145</v>
      </c>
      <c r="H352" s="177" t="s">
        <v>146</v>
      </c>
      <c r="I352" s="177" t="s">
        <v>147</v>
      </c>
      <c r="J352" s="175"/>
    </row>
    <row r="353" spans="1:10">
      <c r="A353" s="189" t="e">
        <f>#REF!-TRUNC(#REF!/100)*100</f>
        <v>#REF!</v>
      </c>
      <c r="B353" s="178" t="e">
        <f>IF(C347=3,D361&amp;IF(D363="","",F350&amp;D363)&amp;IF(D362="","",IF(B362="1",D362,F350&amp;D362)),IF(C347=2,IF(B361="1",D362&amp;D361,IF(B362="0",D361,D362&amp;F350&amp;D361)),D361))</f>
        <v>#REF!</v>
      </c>
      <c r="C353" s="174"/>
      <c r="D353" s="174"/>
      <c r="E353" s="179" t="e">
        <f xml:space="preserve"> IF(#REF!=0," ",IF(#REF!=0," "," و "))&amp;IF(#REF!=0," ",IF(#REF!=1,#REF!,IF(#REF!=2,G347,IF(AND(A352&gt;2,A352&lt;11),B353&amp;G348,B353&amp;G349))))</f>
        <v>#REF!</v>
      </c>
      <c r="F353" s="174"/>
      <c r="G353" s="177" t="s">
        <v>148</v>
      </c>
      <c r="H353" s="177" t="s">
        <v>149</v>
      </c>
      <c r="I353" s="177" t="s">
        <v>150</v>
      </c>
      <c r="J353" s="175"/>
    </row>
    <row r="354" spans="1:10">
      <c r="A354" s="189"/>
      <c r="B354" s="178" t="e">
        <f>IF(D347=3,D364&amp;IF(D366="","",F350&amp;D366)&amp;IF(D365="","",IF(B365="1",F350&amp;D365,F350&amp;D365)),IF(D347=2,IF(B364="1",D365&amp;D364,IF(B365="0",D364,D365&amp;F350&amp;D364)),D364))</f>
        <v>#REF!</v>
      </c>
      <c r="C354" s="174"/>
      <c r="D354" s="174"/>
      <c r="E354" s="179" t="e">
        <f>IF(#REF!+#REF!=0," ",IF(#REF!=0," "," و "))&amp;IF(#REF!=0,IF(#REF!+#REF!=0," ","ديــنار جزائري "),IF(#REF!=1,#REF!,IF(#REF!=2,I347,IF(AND(A353&gt;2,A353&lt;11),B354&amp;I348,B354&amp;I349))))</f>
        <v>#REF!</v>
      </c>
      <c r="F354" s="174"/>
      <c r="G354" s="177" t="s">
        <v>151</v>
      </c>
      <c r="H354" s="177" t="s">
        <v>152</v>
      </c>
      <c r="I354" s="177" t="s">
        <v>153</v>
      </c>
      <c r="J354" s="175"/>
    </row>
    <row r="355" spans="1:10">
      <c r="A355" s="189"/>
      <c r="B355" s="179" t="e">
        <f>#REF!</f>
        <v>#REF!</v>
      </c>
      <c r="C355" s="174"/>
      <c r="D355" s="174"/>
      <c r="E355" s="179" t="e">
        <f>IF(#REF!+#REF!+#REF!=0," ",IF(#REF!=0," "," و "))&amp;IF(#REF!=0," ",IF(A350=1,#REF!,IF( A350="2",H347,IF(AND(#REF!&gt;2,#REF!&lt;11),A350&amp;H348,A350&amp;H349))))</f>
        <v>#REF!</v>
      </c>
      <c r="F355" s="174"/>
      <c r="G355" s="177" t="s">
        <v>154</v>
      </c>
      <c r="H355" s="177" t="s">
        <v>155</v>
      </c>
      <c r="I355" s="177" t="s">
        <v>156</v>
      </c>
      <c r="J355" s="175"/>
    </row>
    <row r="356" spans="1:10">
      <c r="A356" s="190"/>
      <c r="B356" s="181"/>
      <c r="C356" s="181"/>
      <c r="D356" s="181"/>
      <c r="E356" s="181"/>
      <c r="F356" s="181"/>
      <c r="G356" s="177" t="s">
        <v>157</v>
      </c>
      <c r="H356" s="177" t="s">
        <v>158</v>
      </c>
      <c r="I356" s="177" t="s">
        <v>159</v>
      </c>
      <c r="J356" s="175"/>
    </row>
    <row r="357" spans="1:10">
      <c r="A357" s="190"/>
      <c r="B357" s="181"/>
      <c r="C357" s="181"/>
      <c r="D357" s="181"/>
      <c r="E357" s="181"/>
      <c r="F357" s="181"/>
      <c r="G357" s="177" t="s">
        <v>160</v>
      </c>
      <c r="H357" s="177" t="s">
        <v>161</v>
      </c>
      <c r="I357" s="177" t="s">
        <v>162</v>
      </c>
      <c r="J357" s="175"/>
    </row>
    <row r="358" spans="1:10">
      <c r="A358" s="190"/>
      <c r="B358" s="182" t="e">
        <f>IF(#REF!&gt;0,MID(#REF!,1,1),"")</f>
        <v>#REF!</v>
      </c>
      <c r="C358" s="181" t="e">
        <f>IF(B358="","",IF(B358="0","",INDEX(nb,B358,B347)))</f>
        <v>#REF!</v>
      </c>
      <c r="D358" s="181" t="e">
        <f>C358</f>
        <v>#REF!</v>
      </c>
      <c r="E358" s="183"/>
      <c r="F358" s="184"/>
      <c r="G358" s="177" t="s">
        <v>163</v>
      </c>
      <c r="H358" s="177" t="s">
        <v>164</v>
      </c>
      <c r="I358" s="177" t="s">
        <v>165</v>
      </c>
      <c r="J358" s="175"/>
    </row>
    <row r="359" spans="1:10">
      <c r="A359" s="190"/>
      <c r="B359" s="182" t="e">
        <f>IF(#REF!&gt;0,MID(#REF!,2,1),"")</f>
        <v>#REF!</v>
      </c>
      <c r="C359" s="181" t="e">
        <f>IF(B359="","",IF(B359="0","",INDEX(nb,B359,B347-1)))</f>
        <v>#REF!</v>
      </c>
      <c r="D359" s="184" t="e">
        <f>IF(B347=2,IF(B358="1",IF(B359="1","إحـدى",IF(B359="2","إثـنا ",C359)),C359),C359)</f>
        <v>#REF!</v>
      </c>
      <c r="E359" s="183"/>
      <c r="F359" s="181"/>
      <c r="G359" s="177" t="s">
        <v>166</v>
      </c>
      <c r="H359" s="177" t="s">
        <v>167</v>
      </c>
      <c r="I359" s="177" t="s">
        <v>168</v>
      </c>
      <c r="J359" s="175"/>
    </row>
    <row r="360" spans="1:10">
      <c r="A360" s="190"/>
      <c r="B360" s="182" t="e">
        <f>IF(#REF!&gt;0,MID(#REF!,3,1),"")</f>
        <v>#REF!</v>
      </c>
      <c r="C360" s="181" t="e">
        <f>IF(B360="","",IF(B360="0","",INDEX(nb,B360,B347-2)))</f>
        <v>#REF!</v>
      </c>
      <c r="D360" s="184" t="e">
        <f>IF(B359="1",IF(B360="1","إحـدى",IF(B360="2","إثـنا ",C360)),C360)</f>
        <v>#REF!</v>
      </c>
      <c r="E360" s="185"/>
      <c r="F360" s="181"/>
      <c r="G360" s="181"/>
      <c r="H360" s="181"/>
      <c r="I360" s="181"/>
      <c r="J360" s="175"/>
    </row>
    <row r="361" spans="1:10">
      <c r="A361" s="190"/>
      <c r="B361" s="186" t="e">
        <f>IF(#REF!&gt;0,MID(#REF!,1,1),"")</f>
        <v>#REF!</v>
      </c>
      <c r="C361" s="181" t="e">
        <f>IF(B361="","",IF(B361="0","",INDEX(nb,B361,C347)))</f>
        <v>#REF!</v>
      </c>
      <c r="D361" s="181" t="e">
        <f>C361</f>
        <v>#REF!</v>
      </c>
      <c r="E361" s="181"/>
      <c r="F361" s="184"/>
      <c r="G361" s="181"/>
      <c r="H361" s="181"/>
      <c r="I361" s="181"/>
      <c r="J361" s="175"/>
    </row>
    <row r="362" spans="1:10">
      <c r="A362" s="190"/>
      <c r="B362" s="187" t="e">
        <f>IF(#REF!&gt;0,MID(#REF!,2,1),"")</f>
        <v>#REF!</v>
      </c>
      <c r="C362" s="181" t="e">
        <f>IF(B362="","",IF(B362="0","",INDEX(nb,B362,C347-1)))</f>
        <v>#REF!</v>
      </c>
      <c r="D362" s="184" t="e">
        <f>IF(C347=2,IF(B361="1",IF(B362="1","إحـدى",IF(B362="2","إثـنا ",C362)),C362),C362)</f>
        <v>#REF!</v>
      </c>
      <c r="E362" s="181"/>
      <c r="F362" s="181"/>
      <c r="G362" s="181"/>
      <c r="H362" s="181"/>
      <c r="I362" s="181"/>
      <c r="J362" s="175"/>
    </row>
    <row r="363" spans="1:10">
      <c r="A363" s="190"/>
      <c r="B363" s="187" t="e">
        <f>IF(#REF!&gt;0,MID(#REF!,3,1),"")</f>
        <v>#REF!</v>
      </c>
      <c r="C363" s="181" t="e">
        <f>IF(B363="","",IF(B363="0","",INDEX(nb,B363,C347-2)))</f>
        <v>#REF!</v>
      </c>
      <c r="D363" s="184" t="e">
        <f>IF(B362="1",IF(B363="1","إحـدى",IF(B363="2","إثـنا ",C363)),C363)</f>
        <v>#REF!</v>
      </c>
      <c r="E363" s="181"/>
      <c r="F363" s="181"/>
      <c r="G363" s="181"/>
      <c r="H363" s="181"/>
      <c r="I363" s="181"/>
      <c r="J363" s="175"/>
    </row>
    <row r="364" spans="1:10">
      <c r="A364" s="190"/>
      <c r="B364" s="188" t="e">
        <f>IF(#REF!&gt;0,MID(#REF!,1,1),"")</f>
        <v>#REF!</v>
      </c>
      <c r="C364" s="181" t="e">
        <f>IF(B364="","",IF(B364="0","",INDEX(nb,B364,D347)))</f>
        <v>#REF!</v>
      </c>
      <c r="D364" s="181" t="e">
        <f>C364</f>
        <v>#REF!</v>
      </c>
      <c r="E364" s="181"/>
      <c r="F364" s="184"/>
      <c r="G364" s="181"/>
      <c r="H364" s="181"/>
      <c r="I364" s="181"/>
      <c r="J364" s="175"/>
    </row>
    <row r="365" spans="1:10">
      <c r="A365" s="190"/>
      <c r="B365" s="188" t="e">
        <f>IF(#REF!&gt;0,MID(#REF!,2,1),"")</f>
        <v>#REF!</v>
      </c>
      <c r="C365" s="181" t="e">
        <f>IF(B365="","",IF(B365="0","",INDEX(nb,B365,D347-1)))</f>
        <v>#REF!</v>
      </c>
      <c r="D365" s="184" t="e">
        <f>IF(D347=2,IF(B364="1",IF(B365="1","إحـدى",IF(B365="2","إثـنا ",C365)),C365),C365)</f>
        <v>#REF!</v>
      </c>
      <c r="E365" s="181"/>
      <c r="F365" s="181"/>
      <c r="G365" s="181"/>
      <c r="H365" s="181"/>
      <c r="I365" s="181"/>
      <c r="J365" s="175"/>
    </row>
    <row r="366" spans="1:10">
      <c r="A366" s="191"/>
      <c r="B366" s="192" t="e">
        <f>IF(#REF!&gt;0,MID(#REF!,3,1),"")</f>
        <v>#REF!</v>
      </c>
      <c r="C366" s="193" t="e">
        <f>IF(B366="","",IF(B366="0","",INDEX(nb,B366,D347-2)))</f>
        <v>#REF!</v>
      </c>
      <c r="D366" s="194" t="e">
        <f>IF(B365="1",IF(B366="1","إحـدى",IF(B366="2","إثـنا ",C366)),C366)</f>
        <v>#REF!</v>
      </c>
      <c r="E366" s="193"/>
      <c r="F366" s="193"/>
      <c r="G366" s="193"/>
      <c r="H366" s="193"/>
      <c r="I366" s="193"/>
      <c r="J366" s="195"/>
    </row>
    <row r="367" spans="1:10" ht="12.75" customHeight="1"/>
    <row r="368" spans="1:10" ht="12.75" customHeight="1"/>
    <row r="369" spans="1:11" ht="12.75" customHeight="1"/>
    <row r="370" spans="1:11" ht="12.75" customHeight="1"/>
    <row r="371" spans="1:11" ht="12.75" customHeight="1"/>
    <row r="372" spans="1:11" ht="12.75" customHeight="1"/>
    <row r="373" spans="1:11" ht="12.75" customHeight="1"/>
    <row r="374" spans="1:11" ht="12.75" customHeight="1"/>
    <row r="375" spans="1:11" ht="12.75" customHeight="1"/>
    <row r="376" spans="1:11" ht="12.75" customHeight="1"/>
    <row r="377" spans="1:11" ht="12.75" customHeight="1"/>
    <row r="378" spans="1:11" ht="12.75" customHeight="1"/>
    <row r="379" spans="1:11">
      <c r="A379" s="197" t="e">
        <f>Feuil1!#REF!</f>
        <v>#REF!</v>
      </c>
      <c r="B379" s="169" t="e">
        <f>A380</f>
        <v>#REF!</v>
      </c>
      <c r="C379" s="169" t="e">
        <f>A381-B379*1000</f>
        <v>#REF!</v>
      </c>
      <c r="D379" s="169" t="e">
        <f>A382-A381*1000</f>
        <v>#REF!</v>
      </c>
      <c r="E379" s="169" t="e">
        <f>(A379-A382)*100</f>
        <v>#REF!</v>
      </c>
      <c r="F379" s="169" t="s">
        <v>125</v>
      </c>
      <c r="G379" s="169" t="s">
        <v>126</v>
      </c>
      <c r="H379" s="169" t="s">
        <v>127</v>
      </c>
      <c r="I379" s="169" t="s">
        <v>128</v>
      </c>
      <c r="J379" s="170"/>
      <c r="K379" s="171" t="e">
        <f>E385&amp;E386&amp;E387&amp;E388</f>
        <v>#REF!</v>
      </c>
    </row>
    <row r="380" spans="1:11">
      <c r="A380" s="173" t="e">
        <f>TRUNC(A379/1000000)</f>
        <v>#REF!</v>
      </c>
      <c r="B380" s="174" t="e">
        <f>LEN(B379)</f>
        <v>#REF!</v>
      </c>
      <c r="C380" s="174" t="e">
        <f>LEN(C379)</f>
        <v>#REF!</v>
      </c>
      <c r="D380" s="174" t="e">
        <f>LEN(D379)</f>
        <v>#REF!</v>
      </c>
      <c r="E380" s="174"/>
      <c r="F380" s="174" t="s">
        <v>129</v>
      </c>
      <c r="G380" s="174" t="s">
        <v>130</v>
      </c>
      <c r="H380" s="174" t="s">
        <v>131</v>
      </c>
      <c r="I380" s="174" t="s">
        <v>132</v>
      </c>
      <c r="J380" s="175"/>
    </row>
    <row r="381" spans="1:11">
      <c r="A381" s="173" t="e">
        <f>TRUNC(A379/1000)</f>
        <v>#REF!</v>
      </c>
      <c r="B381" s="174"/>
      <c r="C381" s="174"/>
      <c r="D381" s="174"/>
      <c r="E381" s="174"/>
      <c r="F381" s="174" t="s">
        <v>133</v>
      </c>
      <c r="G381" s="174" t="s">
        <v>134</v>
      </c>
      <c r="H381" s="174" t="s">
        <v>135</v>
      </c>
      <c r="I381" s="174" t="s">
        <v>136</v>
      </c>
      <c r="J381" s="175"/>
    </row>
    <row r="382" spans="1:11">
      <c r="A382" s="173" t="e">
        <f>TRUNC(A379)</f>
        <v>#REF!</v>
      </c>
      <c r="B382" s="174"/>
      <c r="C382" s="174"/>
      <c r="D382" s="174"/>
      <c r="E382" s="174"/>
      <c r="F382" s="174" t="s">
        <v>137</v>
      </c>
      <c r="G382" s="174" t="s">
        <v>138</v>
      </c>
      <c r="H382" s="174" t="s">
        <v>139</v>
      </c>
      <c r="I382" s="174" t="s">
        <v>140</v>
      </c>
      <c r="J382" s="175"/>
    </row>
    <row r="383" spans="1:11">
      <c r="A383" s="173" t="e">
        <f>FIXED(E379,0)</f>
        <v>#REF!</v>
      </c>
      <c r="B383" s="174"/>
      <c r="C383" s="174"/>
      <c r="D383" s="174"/>
      <c r="E383" s="174"/>
      <c r="F383" s="174" t="s">
        <v>141</v>
      </c>
      <c r="G383" s="174"/>
      <c r="H383" s="174"/>
      <c r="I383" s="174"/>
      <c r="J383" s="175"/>
    </row>
    <row r="384" spans="1:11">
      <c r="A384" s="173" t="e">
        <f>B379-TRUNC(B379/100)*100</f>
        <v>#REF!</v>
      </c>
      <c r="B384" s="174"/>
      <c r="C384" s="174"/>
      <c r="D384" s="174"/>
      <c r="E384" s="174"/>
      <c r="F384" s="174"/>
      <c r="G384" s="177" t="s">
        <v>142</v>
      </c>
      <c r="H384" s="177" t="s">
        <v>143</v>
      </c>
      <c r="I384" s="177" t="s">
        <v>144</v>
      </c>
      <c r="J384" s="175"/>
    </row>
    <row r="385" spans="1:10">
      <c r="A385" s="173" t="e">
        <f>C379-TRUNC(C379/100)*100</f>
        <v>#REF!</v>
      </c>
      <c r="B385" s="178" t="e">
        <f>IF(B380=3,D391&amp;IF(D393="","",F383&amp;D393)&amp;IF(D392="","",IF(B392="1",D392,F383&amp;D392)),IF(B380=2,IF(B391="1",D392&amp;D391,IF(B392="0",D391,D392&amp;F383&amp;D391)),D391))</f>
        <v>#REF!</v>
      </c>
      <c r="C385" s="174"/>
      <c r="D385" s="174"/>
      <c r="E385" s="179" t="e">
        <f>IF(B379=0," ",IF(B379=1,F379,IF( B379=2,F380,IF(AND(A384&gt;2,A384&lt;11),B385&amp;" "&amp;F381,B385&amp;F382))))</f>
        <v>#REF!</v>
      </c>
      <c r="F385" s="174"/>
      <c r="G385" s="177" t="s">
        <v>145</v>
      </c>
      <c r="H385" s="177" t="s">
        <v>146</v>
      </c>
      <c r="I385" s="177" t="s">
        <v>147</v>
      </c>
      <c r="J385" s="175"/>
    </row>
    <row r="386" spans="1:10">
      <c r="A386" s="173" t="e">
        <f>D379-TRUNC(D379/100)*100</f>
        <v>#REF!</v>
      </c>
      <c r="B386" s="178" t="e">
        <f>IF(C380=3,D394&amp;IF(D396="","",F383&amp;D396)&amp;IF(D395="","",IF(B395="1",D395,F383&amp;D395)),IF(C380=2,IF(B394="1",D395&amp;D394,IF(B395="0",D394,D395&amp;F383&amp;D394)),D394))</f>
        <v>#REF!</v>
      </c>
      <c r="C386" s="174"/>
      <c r="D386" s="174"/>
      <c r="E386" s="179" t="e">
        <f xml:space="preserve"> IF(B379=0," ",IF(C379=0," "," و "))&amp;IF(C379=0," ",IF(C379=1,G379,IF(C379=2,G380,IF(AND(A385&gt;2,A385&lt;11),B386&amp;G381,B386&amp;G382))))</f>
        <v>#REF!</v>
      </c>
      <c r="F386" s="174"/>
      <c r="G386" s="177" t="s">
        <v>148</v>
      </c>
      <c r="H386" s="177" t="s">
        <v>149</v>
      </c>
      <c r="I386" s="177" t="s">
        <v>150</v>
      </c>
      <c r="J386" s="175"/>
    </row>
    <row r="387" spans="1:10">
      <c r="A387" s="173"/>
      <c r="B387" s="178" t="e">
        <f>IF(D380=3,D397&amp;IF(D399="","",F383&amp;D399)&amp;IF(D398="","",IF(B398="1",F383&amp;D398,F383&amp;D398)),IF(D380=2,IF(B397="1",D398&amp;D397,IF(B398="0",D397,D398&amp;F383&amp;D397)),D397))</f>
        <v>#REF!</v>
      </c>
      <c r="C387" s="174"/>
      <c r="D387" s="174"/>
      <c r="E387" s="179" t="e">
        <f>IF(B379+C379=0," ",IF(D379=0," "," و "))&amp;IF(D379=0,IF(B379+C379=0," ","ديــنار جزائري "),IF(D379=1,I379,IF(D379=2,I380,IF(AND(A386&gt;2,A386&lt;11),B387&amp;I381,B387&amp;I382))))</f>
        <v>#REF!</v>
      </c>
      <c r="F387" s="174"/>
      <c r="G387" s="177" t="s">
        <v>151</v>
      </c>
      <c r="H387" s="177" t="s">
        <v>152</v>
      </c>
      <c r="I387" s="177" t="s">
        <v>153</v>
      </c>
      <c r="J387" s="175"/>
    </row>
    <row r="388" spans="1:10">
      <c r="A388" s="173"/>
      <c r="B388" s="179" t="e">
        <f>E379</f>
        <v>#REF!</v>
      </c>
      <c r="C388" s="174"/>
      <c r="D388" s="174"/>
      <c r="E388" s="179" t="e">
        <f>IF(B379+C379+D379=0," ",IF(E379=0," "," و "))&amp;IF(E379=0," ",IF(A383=1,H379,IF( A383="2",H380,IF(AND(E379&gt;2,E379&lt;11),A383&amp;H381,A383&amp;H382))))</f>
        <v>#REF!</v>
      </c>
      <c r="F388" s="174"/>
      <c r="G388" s="177" t="s">
        <v>154</v>
      </c>
      <c r="H388" s="177" t="s">
        <v>155</v>
      </c>
      <c r="I388" s="177" t="s">
        <v>156</v>
      </c>
      <c r="J388" s="175"/>
    </row>
    <row r="389" spans="1:10">
      <c r="A389" s="180"/>
      <c r="B389" s="181"/>
      <c r="C389" s="181"/>
      <c r="D389" s="181"/>
      <c r="E389" s="181"/>
      <c r="F389" s="181"/>
      <c r="G389" s="177" t="s">
        <v>157</v>
      </c>
      <c r="H389" s="177" t="s">
        <v>158</v>
      </c>
      <c r="I389" s="177" t="s">
        <v>159</v>
      </c>
      <c r="J389" s="175"/>
    </row>
    <row r="390" spans="1:10">
      <c r="A390" s="180"/>
      <c r="B390" s="181"/>
      <c r="C390" s="181"/>
      <c r="D390" s="181"/>
      <c r="E390" s="181"/>
      <c r="F390" s="181"/>
      <c r="G390" s="177" t="s">
        <v>160</v>
      </c>
      <c r="H390" s="177" t="s">
        <v>161</v>
      </c>
      <c r="I390" s="177" t="s">
        <v>162</v>
      </c>
      <c r="J390" s="175"/>
    </row>
    <row r="391" spans="1:10">
      <c r="A391" s="180"/>
      <c r="B391" s="182" t="e">
        <f>IF(B379&gt;0,MID(B379,1,1),"")</f>
        <v>#REF!</v>
      </c>
      <c r="C391" s="181" t="e">
        <f>IF(B391="","",IF(B391="0","",INDEX(nb,B391,B380)))</f>
        <v>#REF!</v>
      </c>
      <c r="D391" s="181" t="e">
        <f>C391</f>
        <v>#REF!</v>
      </c>
      <c r="E391" s="183"/>
      <c r="F391" s="184"/>
      <c r="G391" s="177" t="s">
        <v>163</v>
      </c>
      <c r="H391" s="177" t="s">
        <v>164</v>
      </c>
      <c r="I391" s="177" t="s">
        <v>165</v>
      </c>
      <c r="J391" s="175"/>
    </row>
    <row r="392" spans="1:10">
      <c r="A392" s="180"/>
      <c r="B392" s="182" t="e">
        <f>IF(B379&gt;0,MID(B379,2,1),"")</f>
        <v>#REF!</v>
      </c>
      <c r="C392" s="181" t="e">
        <f>IF(B392="","",IF(B392="0","",INDEX(nb,B392,B380-1)))</f>
        <v>#REF!</v>
      </c>
      <c r="D392" s="184" t="e">
        <f>IF(B380=2,IF(B391="1",IF(B392="1","إحـدى",IF(B392="2","إثـنا ",C392)),C392),C392)</f>
        <v>#REF!</v>
      </c>
      <c r="E392" s="183"/>
      <c r="F392" s="181"/>
      <c r="G392" s="177" t="s">
        <v>166</v>
      </c>
      <c r="H392" s="177" t="s">
        <v>167</v>
      </c>
      <c r="I392" s="177" t="s">
        <v>168</v>
      </c>
      <c r="J392" s="175"/>
    </row>
    <row r="393" spans="1:10">
      <c r="A393" s="180"/>
      <c r="B393" s="182" t="e">
        <f>IF(B379&gt;0,MID(B379,3,1),"")</f>
        <v>#REF!</v>
      </c>
      <c r="C393" s="181" t="e">
        <f>IF(B393="","",IF(B393="0","",INDEX(nb,B393,B380-2)))</f>
        <v>#REF!</v>
      </c>
      <c r="D393" s="184" t="e">
        <f>IF(B392="1",IF(B393="1","إحـدى",IF(B393="2","إثـنا ",C393)),C393)</f>
        <v>#REF!</v>
      </c>
      <c r="E393" s="185"/>
      <c r="F393" s="181"/>
      <c r="G393" s="181"/>
      <c r="H393" s="181"/>
      <c r="I393" s="181"/>
      <c r="J393" s="175"/>
    </row>
    <row r="394" spans="1:10">
      <c r="A394" s="180"/>
      <c r="B394" s="186" t="e">
        <f>IF(C379&gt;0,MID(C379,1,1),"")</f>
        <v>#REF!</v>
      </c>
      <c r="C394" s="181" t="e">
        <f>IF(B394="","",IF(B394="0","",INDEX(nb,B394,C380)))</f>
        <v>#REF!</v>
      </c>
      <c r="D394" s="181" t="e">
        <f>C394</f>
        <v>#REF!</v>
      </c>
      <c r="E394" s="181"/>
      <c r="F394" s="184"/>
      <c r="G394" s="181"/>
      <c r="H394" s="181"/>
      <c r="I394" s="181"/>
      <c r="J394" s="175"/>
    </row>
    <row r="395" spans="1:10">
      <c r="A395" s="180"/>
      <c r="B395" s="187" t="e">
        <f>IF(C379&gt;0,MID(C379,2,1),"")</f>
        <v>#REF!</v>
      </c>
      <c r="C395" s="181" t="e">
        <f>IF(B395="","",IF(B395="0","",INDEX(nb,B395,C380-1)))</f>
        <v>#REF!</v>
      </c>
      <c r="D395" s="184" t="e">
        <f>IF(C380=2,IF(B394="1",IF(B395="1","إحـدى",IF(B395="2","إثـنا ",C395)),C395),C395)</f>
        <v>#REF!</v>
      </c>
      <c r="E395" s="181"/>
      <c r="F395" s="181"/>
      <c r="G395" s="181"/>
      <c r="H395" s="181"/>
      <c r="I395" s="181"/>
      <c r="J395" s="175"/>
    </row>
    <row r="396" spans="1:10">
      <c r="A396" s="180"/>
      <c r="B396" s="187" t="e">
        <f>IF(C379&gt;0,MID(C379,3,1),"")</f>
        <v>#REF!</v>
      </c>
      <c r="C396" s="181" t="e">
        <f>IF(B396="","",IF(B396="0","",INDEX(nb,B396,C380-2)))</f>
        <v>#REF!</v>
      </c>
      <c r="D396" s="184" t="e">
        <f>IF(B395="1",IF(B396="1","إحـدى",IF(B396="2","إثـنا ",C396)),C396)</f>
        <v>#REF!</v>
      </c>
      <c r="E396" s="181"/>
      <c r="F396" s="181"/>
      <c r="G396" s="181"/>
      <c r="H396" s="181"/>
      <c r="I396" s="181"/>
      <c r="J396" s="175"/>
    </row>
    <row r="397" spans="1:10">
      <c r="A397" s="180"/>
      <c r="B397" s="188" t="e">
        <f>IF(D379&gt;0,MID(D379,1,1),"")</f>
        <v>#REF!</v>
      </c>
      <c r="C397" s="181" t="e">
        <f>IF(B397="","",IF(B397="0","",INDEX(nb,B397,D380)))</f>
        <v>#REF!</v>
      </c>
      <c r="D397" s="181" t="e">
        <f>C397</f>
        <v>#REF!</v>
      </c>
      <c r="E397" s="181"/>
      <c r="F397" s="184"/>
      <c r="G397" s="181"/>
      <c r="H397" s="181"/>
      <c r="I397" s="181"/>
      <c r="J397" s="175"/>
    </row>
    <row r="398" spans="1:10">
      <c r="A398" s="180"/>
      <c r="B398" s="188" t="e">
        <f>IF(D379&gt;0,MID(D379,2,1),"")</f>
        <v>#REF!</v>
      </c>
      <c r="C398" s="181" t="e">
        <f>IF(B398="","",IF(B398="0","",INDEX(nb,B398,D380-1)))</f>
        <v>#REF!</v>
      </c>
      <c r="D398" s="184" t="e">
        <f>IF(D380=2,IF(B397="1",IF(B398="1","إحـدى",IF(B398="2","إثـنا ",C398)),C398),C398)</f>
        <v>#REF!</v>
      </c>
      <c r="E398" s="181"/>
      <c r="F398" s="181"/>
      <c r="G398" s="181"/>
      <c r="H398" s="181"/>
      <c r="I398" s="181"/>
      <c r="J398" s="175"/>
    </row>
    <row r="399" spans="1:10">
      <c r="A399" s="180"/>
      <c r="B399" s="188" t="e">
        <f>IF(D379&gt;0,MID(D379,3,1),"")</f>
        <v>#REF!</v>
      </c>
      <c r="C399" s="181" t="e">
        <f>IF(B399="","",IF(B399="0","",INDEX(nb,B399,D380-2)))</f>
        <v>#REF!</v>
      </c>
      <c r="D399" s="184" t="e">
        <f>IF(B398="1",IF(B399="1","إحـدى",IF(B399="2","إثـنا ",C399)),C399)</f>
        <v>#REF!</v>
      </c>
      <c r="E399" s="181"/>
      <c r="F399" s="181"/>
      <c r="G399" s="181"/>
      <c r="H399" s="181"/>
      <c r="I399" s="181"/>
      <c r="J399" s="175"/>
    </row>
    <row r="400" spans="1:10">
      <c r="A400" s="180"/>
      <c r="B400" s="181"/>
      <c r="C400" s="181"/>
      <c r="D400" s="181"/>
      <c r="E400" s="181"/>
      <c r="F400" s="181"/>
      <c r="G400" s="181"/>
      <c r="H400" s="181"/>
      <c r="I400" s="181"/>
      <c r="J400" s="175"/>
    </row>
    <row r="401" spans="1:10">
      <c r="A401" s="189" t="e">
        <f>TRUNC(#REF!/1000000)</f>
        <v>#REF!</v>
      </c>
      <c r="B401" s="174" t="e">
        <f>LEN(#REF!)</f>
        <v>#REF!</v>
      </c>
      <c r="C401" s="174" t="e">
        <f>LEN(#REF!)</f>
        <v>#REF!</v>
      </c>
      <c r="D401" s="174" t="e">
        <f>LEN(#REF!)</f>
        <v>#REF!</v>
      </c>
      <c r="E401" s="174"/>
      <c r="F401" s="174" t="s">
        <v>129</v>
      </c>
      <c r="G401" s="174" t="s">
        <v>130</v>
      </c>
      <c r="H401" s="174" t="s">
        <v>131</v>
      </c>
      <c r="I401" s="174" t="s">
        <v>132</v>
      </c>
      <c r="J401" s="175"/>
    </row>
    <row r="402" spans="1:10">
      <c r="A402" s="189" t="e">
        <f>TRUNC(#REF!/1000)</f>
        <v>#REF!</v>
      </c>
      <c r="B402" s="174"/>
      <c r="C402" s="174"/>
      <c r="D402" s="174"/>
      <c r="E402" s="174"/>
      <c r="F402" s="174" t="s">
        <v>133</v>
      </c>
      <c r="G402" s="174" t="s">
        <v>134</v>
      </c>
      <c r="H402" s="174" t="s">
        <v>135</v>
      </c>
      <c r="I402" s="174" t="s">
        <v>136</v>
      </c>
      <c r="J402" s="175"/>
    </row>
    <row r="403" spans="1:10">
      <c r="A403" s="189" t="e">
        <f>TRUNC(#REF!)</f>
        <v>#REF!</v>
      </c>
      <c r="B403" s="174"/>
      <c r="C403" s="174"/>
      <c r="D403" s="174"/>
      <c r="E403" s="174"/>
      <c r="F403" s="174" t="s">
        <v>137</v>
      </c>
      <c r="G403" s="174" t="s">
        <v>138</v>
      </c>
      <c r="H403" s="174" t="s">
        <v>139</v>
      </c>
      <c r="I403" s="174" t="s">
        <v>140</v>
      </c>
      <c r="J403" s="175"/>
    </row>
    <row r="404" spans="1:10">
      <c r="A404" s="189" t="e">
        <f>FIXED(#REF!,0)</f>
        <v>#REF!</v>
      </c>
      <c r="B404" s="174"/>
      <c r="C404" s="174"/>
      <c r="D404" s="174"/>
      <c r="E404" s="174"/>
      <c r="F404" s="174" t="s">
        <v>141</v>
      </c>
      <c r="G404" s="174"/>
      <c r="H404" s="174"/>
      <c r="I404" s="174"/>
      <c r="J404" s="175"/>
    </row>
    <row r="405" spans="1:10">
      <c r="A405" s="189" t="e">
        <f>#REF!-TRUNC(#REF!/100)*100</f>
        <v>#REF!</v>
      </c>
      <c r="B405" s="174"/>
      <c r="C405" s="174"/>
      <c r="D405" s="174"/>
      <c r="E405" s="174"/>
      <c r="F405" s="174"/>
      <c r="G405" s="177" t="s">
        <v>142</v>
      </c>
      <c r="H405" s="177" t="s">
        <v>143</v>
      </c>
      <c r="I405" s="177" t="s">
        <v>144</v>
      </c>
      <c r="J405" s="175"/>
    </row>
    <row r="406" spans="1:10">
      <c r="A406" s="189" t="e">
        <f>#REF!-TRUNC(#REF!/100)*100</f>
        <v>#REF!</v>
      </c>
      <c r="B406" s="178" t="e">
        <f>IF(B401=3,D412&amp;IF(D414="","",F404&amp;D414)&amp;IF(D413="","",IF(B413="1",D413,F404&amp;D413)),IF(B401=2,IF(B412="1",D413&amp;D412,IF(B413="0",D412,D413&amp;F404&amp;D412)),D412))</f>
        <v>#REF!</v>
      </c>
      <c r="C406" s="174"/>
      <c r="D406" s="174"/>
      <c r="E406" s="179" t="e">
        <f>IF(#REF!=0," ",IF(#REF!=1,#REF!,IF(#REF!= 2,F401,IF(AND(A405&gt;2,A405&lt;11),B406&amp;" "&amp;F402,B406&amp;F403))))</f>
        <v>#REF!</v>
      </c>
      <c r="F406" s="174"/>
      <c r="G406" s="177" t="s">
        <v>145</v>
      </c>
      <c r="H406" s="177" t="s">
        <v>146</v>
      </c>
      <c r="I406" s="177" t="s">
        <v>147</v>
      </c>
      <c r="J406" s="175"/>
    </row>
    <row r="407" spans="1:10">
      <c r="A407" s="189" t="e">
        <f>#REF!-TRUNC(#REF!/100)*100</f>
        <v>#REF!</v>
      </c>
      <c r="B407" s="178" t="e">
        <f>IF(C401=3,D415&amp;IF(D417="","",F404&amp;D417)&amp;IF(D416="","",IF(B416="1",D416,F404&amp;D416)),IF(C401=2,IF(B415="1",D416&amp;D415,IF(B416="0",D415,D416&amp;F404&amp;D415)),D415))</f>
        <v>#REF!</v>
      </c>
      <c r="C407" s="174"/>
      <c r="D407" s="174"/>
      <c r="E407" s="179" t="e">
        <f xml:space="preserve"> IF(#REF!=0," ",IF(#REF!=0," "," و "))&amp;IF(#REF!=0," ",IF(#REF!=1,#REF!,IF(#REF!=2,G401,IF(AND(A406&gt;2,A406&lt;11),B407&amp;G402,B407&amp;G403))))</f>
        <v>#REF!</v>
      </c>
      <c r="F407" s="174"/>
      <c r="G407" s="177" t="s">
        <v>148</v>
      </c>
      <c r="H407" s="177" t="s">
        <v>149</v>
      </c>
      <c r="I407" s="177" t="s">
        <v>150</v>
      </c>
      <c r="J407" s="175"/>
    </row>
    <row r="408" spans="1:10">
      <c r="A408" s="189"/>
      <c r="B408" s="178" t="e">
        <f>IF(D401=3,D418&amp;IF(D420="","",F404&amp;D420)&amp;IF(D419="","",IF(B419="1",F404&amp;D419,F404&amp;D419)),IF(D401=2,IF(B418="1",D419&amp;D418,IF(B419="0",D418,D419&amp;F404&amp;D418)),D418))</f>
        <v>#REF!</v>
      </c>
      <c r="C408" s="174"/>
      <c r="D408" s="174"/>
      <c r="E408" s="179" t="e">
        <f>IF(#REF!+#REF!=0," ",IF(#REF!=0," "," و "))&amp;IF(#REF!=0,IF(#REF!+#REF!=0," ","ديــنار جزائري "),IF(#REF!=1,#REF!,IF(#REF!=2,I401,IF(AND(A407&gt;2,A407&lt;11),B408&amp;I402,B408&amp;I403))))</f>
        <v>#REF!</v>
      </c>
      <c r="F408" s="174"/>
      <c r="G408" s="177" t="s">
        <v>151</v>
      </c>
      <c r="H408" s="177" t="s">
        <v>152</v>
      </c>
      <c r="I408" s="177" t="s">
        <v>153</v>
      </c>
      <c r="J408" s="175"/>
    </row>
    <row r="409" spans="1:10">
      <c r="A409" s="189"/>
      <c r="B409" s="179" t="e">
        <f>#REF!</f>
        <v>#REF!</v>
      </c>
      <c r="C409" s="174"/>
      <c r="D409" s="174"/>
      <c r="E409" s="179" t="e">
        <f>IF(#REF!+#REF!+#REF!=0," ",IF(#REF!=0," "," و "))&amp;IF(#REF!=0," ",IF(A404=1,#REF!,IF( A404="2",H401,IF(AND(#REF!&gt;2,#REF!&lt;11),A404&amp;H402,A404&amp;H403))))</f>
        <v>#REF!</v>
      </c>
      <c r="F409" s="174"/>
      <c r="G409" s="177" t="s">
        <v>154</v>
      </c>
      <c r="H409" s="177" t="s">
        <v>155</v>
      </c>
      <c r="I409" s="177" t="s">
        <v>156</v>
      </c>
      <c r="J409" s="175"/>
    </row>
    <row r="410" spans="1:10">
      <c r="A410" s="190"/>
      <c r="B410" s="181"/>
      <c r="C410" s="181"/>
      <c r="D410" s="181"/>
      <c r="E410" s="181"/>
      <c r="F410" s="181"/>
      <c r="G410" s="177" t="s">
        <v>157</v>
      </c>
      <c r="H410" s="177" t="s">
        <v>158</v>
      </c>
      <c r="I410" s="177" t="s">
        <v>159</v>
      </c>
      <c r="J410" s="175"/>
    </row>
    <row r="411" spans="1:10">
      <c r="A411" s="190"/>
      <c r="B411" s="181"/>
      <c r="C411" s="181"/>
      <c r="D411" s="181"/>
      <c r="E411" s="181"/>
      <c r="F411" s="181"/>
      <c r="G411" s="177" t="s">
        <v>160</v>
      </c>
      <c r="H411" s="177" t="s">
        <v>161</v>
      </c>
      <c r="I411" s="177" t="s">
        <v>162</v>
      </c>
      <c r="J411" s="175"/>
    </row>
    <row r="412" spans="1:10">
      <c r="A412" s="190"/>
      <c r="B412" s="182" t="e">
        <f>IF(#REF!&gt;0,MID(#REF!,1,1),"")</f>
        <v>#REF!</v>
      </c>
      <c r="C412" s="181" t="e">
        <f>IF(B412="","",IF(B412="0","",INDEX(nb,B412,B401)))</f>
        <v>#REF!</v>
      </c>
      <c r="D412" s="181" t="e">
        <f>C412</f>
        <v>#REF!</v>
      </c>
      <c r="E412" s="183"/>
      <c r="F412" s="184"/>
      <c r="G412" s="177" t="s">
        <v>163</v>
      </c>
      <c r="H412" s="177" t="s">
        <v>164</v>
      </c>
      <c r="I412" s="177" t="s">
        <v>165</v>
      </c>
      <c r="J412" s="175"/>
    </row>
    <row r="413" spans="1:10">
      <c r="A413" s="190"/>
      <c r="B413" s="182" t="e">
        <f>IF(#REF!&gt;0,MID(#REF!,2,1),"")</f>
        <v>#REF!</v>
      </c>
      <c r="C413" s="181" t="e">
        <f>IF(B413="","",IF(B413="0","",INDEX(nb,B413,B401-1)))</f>
        <v>#REF!</v>
      </c>
      <c r="D413" s="184" t="e">
        <f>IF(B401=2,IF(B412="1",IF(B413="1","إحـدى",IF(B413="2","إثـنا ",C413)),C413),C413)</f>
        <v>#REF!</v>
      </c>
      <c r="E413" s="183"/>
      <c r="F413" s="181"/>
      <c r="G413" s="177" t="s">
        <v>166</v>
      </c>
      <c r="H413" s="177" t="s">
        <v>167</v>
      </c>
      <c r="I413" s="177" t="s">
        <v>168</v>
      </c>
      <c r="J413" s="175"/>
    </row>
    <row r="414" spans="1:10">
      <c r="A414" s="190"/>
      <c r="B414" s="182" t="e">
        <f>IF(#REF!&gt;0,MID(#REF!,3,1),"")</f>
        <v>#REF!</v>
      </c>
      <c r="C414" s="181" t="e">
        <f>IF(B414="","",IF(B414="0","",INDEX(nb,B414,B401-2)))</f>
        <v>#REF!</v>
      </c>
      <c r="D414" s="184" t="e">
        <f>IF(B413="1",IF(B414="1","إحـدى",IF(B414="2","إثـنا ",C414)),C414)</f>
        <v>#REF!</v>
      </c>
      <c r="E414" s="185"/>
      <c r="F414" s="181"/>
      <c r="G414" s="181"/>
      <c r="H414" s="181"/>
      <c r="I414" s="181"/>
      <c r="J414" s="175"/>
    </row>
    <row r="415" spans="1:10">
      <c r="A415" s="190"/>
      <c r="B415" s="186" t="e">
        <f>IF(#REF!&gt;0,MID(#REF!,1,1),"")</f>
        <v>#REF!</v>
      </c>
      <c r="C415" s="181" t="e">
        <f>IF(B415="","",IF(B415="0","",INDEX(nb,B415,C401)))</f>
        <v>#REF!</v>
      </c>
      <c r="D415" s="181" t="e">
        <f>C415</f>
        <v>#REF!</v>
      </c>
      <c r="E415" s="181"/>
      <c r="F415" s="184"/>
      <c r="G415" s="181"/>
      <c r="H415" s="181"/>
      <c r="I415" s="181"/>
      <c r="J415" s="175"/>
    </row>
    <row r="416" spans="1:10">
      <c r="A416" s="190"/>
      <c r="B416" s="187" t="e">
        <f>IF(#REF!&gt;0,MID(#REF!,2,1),"")</f>
        <v>#REF!</v>
      </c>
      <c r="C416" s="181" t="e">
        <f>IF(B416="","",IF(B416="0","",INDEX(nb,B416,C401-1)))</f>
        <v>#REF!</v>
      </c>
      <c r="D416" s="184" t="e">
        <f>IF(C401=2,IF(B415="1",IF(B416="1","إحـدى",IF(B416="2","إثـنا ",C416)),C416),C416)</f>
        <v>#REF!</v>
      </c>
      <c r="E416" s="181"/>
      <c r="F416" s="181"/>
      <c r="G416" s="181"/>
      <c r="H416" s="181"/>
      <c r="I416" s="181"/>
      <c r="J416" s="175"/>
    </row>
    <row r="417" spans="1:10">
      <c r="A417" s="190"/>
      <c r="B417" s="187" t="e">
        <f>IF(#REF!&gt;0,MID(#REF!,3,1),"")</f>
        <v>#REF!</v>
      </c>
      <c r="C417" s="181" t="e">
        <f>IF(B417="","",IF(B417="0","",INDEX(nb,B417,C401-2)))</f>
        <v>#REF!</v>
      </c>
      <c r="D417" s="184" t="e">
        <f>IF(B416="1",IF(B417="1","إحـدى",IF(B417="2","إثـنا ",C417)),C417)</f>
        <v>#REF!</v>
      </c>
      <c r="E417" s="181"/>
      <c r="F417" s="181"/>
      <c r="G417" s="181"/>
      <c r="H417" s="181"/>
      <c r="I417" s="181"/>
      <c r="J417" s="175"/>
    </row>
    <row r="418" spans="1:10">
      <c r="A418" s="190"/>
      <c r="B418" s="188" t="e">
        <f>IF(#REF!&gt;0,MID(#REF!,1,1),"")</f>
        <v>#REF!</v>
      </c>
      <c r="C418" s="181" t="e">
        <f>IF(B418="","",IF(B418="0","",INDEX(nb,B418,D401)))</f>
        <v>#REF!</v>
      </c>
      <c r="D418" s="181" t="e">
        <f>C418</f>
        <v>#REF!</v>
      </c>
      <c r="E418" s="181"/>
      <c r="F418" s="184"/>
      <c r="G418" s="181"/>
      <c r="H418" s="181"/>
      <c r="I418" s="181"/>
      <c r="J418" s="175"/>
    </row>
    <row r="419" spans="1:10">
      <c r="A419" s="190"/>
      <c r="B419" s="188" t="e">
        <f>IF(#REF!&gt;0,MID(#REF!,2,1),"")</f>
        <v>#REF!</v>
      </c>
      <c r="C419" s="181" t="e">
        <f>IF(B419="","",IF(B419="0","",INDEX(nb,B419,D401-1)))</f>
        <v>#REF!</v>
      </c>
      <c r="D419" s="184" t="e">
        <f>IF(D401=2,IF(B418="1",IF(B419="1","إحـدى",IF(B419="2","إثـنا ",C419)),C419),C419)</f>
        <v>#REF!</v>
      </c>
      <c r="E419" s="181"/>
      <c r="F419" s="181"/>
      <c r="G419" s="181"/>
      <c r="H419" s="181"/>
      <c r="I419" s="181"/>
      <c r="J419" s="175"/>
    </row>
    <row r="420" spans="1:10">
      <c r="A420" s="191"/>
      <c r="B420" s="192" t="e">
        <f>IF(#REF!&gt;0,MID(#REF!,3,1),"")</f>
        <v>#REF!</v>
      </c>
      <c r="C420" s="193" t="e">
        <f>IF(B420="","",IF(B420="0","",INDEX(nb,B420,D401-2)))</f>
        <v>#REF!</v>
      </c>
      <c r="D420" s="194" t="e">
        <f>IF(B419="1",IF(B420="1","إحـدى",IF(B420="2","إثـنا ",C420)),C420)</f>
        <v>#REF!</v>
      </c>
      <c r="E420" s="193"/>
      <c r="F420" s="193"/>
      <c r="G420" s="193"/>
      <c r="H420" s="193"/>
      <c r="I420" s="193"/>
      <c r="J420" s="195"/>
    </row>
    <row r="421" spans="1:10" ht="12.75" customHeight="1"/>
    <row r="422" spans="1:10" ht="12.75" customHeight="1"/>
    <row r="423" spans="1:10" ht="12.75" customHeight="1"/>
    <row r="424" spans="1:10" ht="12.75" customHeight="1"/>
    <row r="425" spans="1:10" ht="12.75" customHeight="1"/>
    <row r="426" spans="1:10" ht="12.75" customHeight="1"/>
    <row r="427" spans="1:10" ht="12.75" customHeight="1"/>
    <row r="428" spans="1:10" ht="12.75" customHeight="1"/>
    <row r="429" spans="1:10" ht="12.75" customHeight="1"/>
    <row r="430" spans="1:10" ht="12.75" customHeight="1"/>
    <row r="431" spans="1:10" ht="12.75" customHeight="1"/>
    <row r="432" spans="1:10" ht="12.75" customHeight="1"/>
    <row r="433" spans="1:11">
      <c r="A433" s="197" t="e">
        <f>Feuil1!#REF!</f>
        <v>#REF!</v>
      </c>
      <c r="B433" s="169" t="e">
        <f>A434</f>
        <v>#REF!</v>
      </c>
      <c r="C433" s="169" t="e">
        <f>A435-B433*1000</f>
        <v>#REF!</v>
      </c>
      <c r="D433" s="169" t="e">
        <f>A436-A435*1000</f>
        <v>#REF!</v>
      </c>
      <c r="E433" s="169" t="e">
        <f>(A433-A436)*100</f>
        <v>#REF!</v>
      </c>
      <c r="F433" s="169" t="s">
        <v>125</v>
      </c>
      <c r="G433" s="169" t="s">
        <v>126</v>
      </c>
      <c r="H433" s="169" t="s">
        <v>127</v>
      </c>
      <c r="I433" s="169" t="s">
        <v>128</v>
      </c>
      <c r="J433" s="170"/>
      <c r="K433" s="171" t="e">
        <f>E439&amp;E440&amp;E441&amp;E442</f>
        <v>#REF!</v>
      </c>
    </row>
    <row r="434" spans="1:11">
      <c r="A434" s="173" t="e">
        <f>TRUNC(A433/1000000)</f>
        <v>#REF!</v>
      </c>
      <c r="B434" s="174" t="e">
        <f>LEN(B433)</f>
        <v>#REF!</v>
      </c>
      <c r="C434" s="174" t="e">
        <f>LEN(C433)</f>
        <v>#REF!</v>
      </c>
      <c r="D434" s="174" t="e">
        <f>LEN(D433)</f>
        <v>#REF!</v>
      </c>
      <c r="E434" s="174"/>
      <c r="F434" s="174" t="s">
        <v>129</v>
      </c>
      <c r="G434" s="174" t="s">
        <v>130</v>
      </c>
      <c r="H434" s="174" t="s">
        <v>131</v>
      </c>
      <c r="I434" s="174" t="s">
        <v>132</v>
      </c>
      <c r="J434" s="175"/>
    </row>
    <row r="435" spans="1:11">
      <c r="A435" s="173" t="e">
        <f>TRUNC(A433/1000)</f>
        <v>#REF!</v>
      </c>
      <c r="B435" s="174"/>
      <c r="C435" s="174"/>
      <c r="D435" s="174"/>
      <c r="E435" s="174"/>
      <c r="F435" s="174" t="s">
        <v>133</v>
      </c>
      <c r="G435" s="174" t="s">
        <v>134</v>
      </c>
      <c r="H435" s="174" t="s">
        <v>135</v>
      </c>
      <c r="I435" s="174" t="s">
        <v>136</v>
      </c>
      <c r="J435" s="175"/>
    </row>
    <row r="436" spans="1:11">
      <c r="A436" s="173" t="e">
        <f>TRUNC(A433)</f>
        <v>#REF!</v>
      </c>
      <c r="B436" s="174"/>
      <c r="C436" s="174"/>
      <c r="D436" s="174"/>
      <c r="E436" s="174"/>
      <c r="F436" s="174" t="s">
        <v>137</v>
      </c>
      <c r="G436" s="174" t="s">
        <v>138</v>
      </c>
      <c r="H436" s="174" t="s">
        <v>139</v>
      </c>
      <c r="I436" s="174" t="s">
        <v>140</v>
      </c>
      <c r="J436" s="175"/>
    </row>
    <row r="437" spans="1:11">
      <c r="A437" s="173" t="e">
        <f>FIXED(E433,0)</f>
        <v>#REF!</v>
      </c>
      <c r="B437" s="174"/>
      <c r="C437" s="174"/>
      <c r="D437" s="174"/>
      <c r="E437" s="174"/>
      <c r="F437" s="174" t="s">
        <v>141</v>
      </c>
      <c r="G437" s="174"/>
      <c r="H437" s="174"/>
      <c r="I437" s="174"/>
      <c r="J437" s="175"/>
    </row>
    <row r="438" spans="1:11">
      <c r="A438" s="173" t="e">
        <f>B433-TRUNC(B433/100)*100</f>
        <v>#REF!</v>
      </c>
      <c r="B438" s="174"/>
      <c r="C438" s="174"/>
      <c r="D438" s="174"/>
      <c r="E438" s="174"/>
      <c r="F438" s="174"/>
      <c r="G438" s="177" t="s">
        <v>142</v>
      </c>
      <c r="H438" s="177" t="s">
        <v>143</v>
      </c>
      <c r="I438" s="177" t="s">
        <v>144</v>
      </c>
      <c r="J438" s="175"/>
    </row>
    <row r="439" spans="1:11">
      <c r="A439" s="173" t="e">
        <f>C433-TRUNC(C433/100)*100</f>
        <v>#REF!</v>
      </c>
      <c r="B439" s="178" t="e">
        <f>IF(B434=3,D445&amp;IF(D447="","",F437&amp;D447)&amp;IF(D446="","",IF(B446="1",D446,F437&amp;D446)),IF(B434=2,IF(B445="1",D446&amp;D445,IF(B446="0",D445,D446&amp;F437&amp;D445)),D445))</f>
        <v>#REF!</v>
      </c>
      <c r="C439" s="174"/>
      <c r="D439" s="174"/>
      <c r="E439" s="179" t="e">
        <f>IF(B433=0," ",IF(B433=1,F433,IF( B433=2,F434,IF(AND(A438&gt;2,A438&lt;11),B439&amp;" "&amp;F435,B439&amp;F436))))</f>
        <v>#REF!</v>
      </c>
      <c r="F439" s="174"/>
      <c r="G439" s="177" t="s">
        <v>145</v>
      </c>
      <c r="H439" s="177" t="s">
        <v>146</v>
      </c>
      <c r="I439" s="177" t="s">
        <v>147</v>
      </c>
      <c r="J439" s="175"/>
    </row>
    <row r="440" spans="1:11">
      <c r="A440" s="173" t="e">
        <f>D433-TRUNC(D433/100)*100</f>
        <v>#REF!</v>
      </c>
      <c r="B440" s="178" t="e">
        <f>IF(C434=3,D448&amp;IF(D450="","",F437&amp;D450)&amp;IF(D449="","",IF(B449="1",D449,F437&amp;D449)),IF(C434=2,IF(B448="1",D449&amp;D448,IF(B449="0",D448,D449&amp;F437&amp;D448)),D448))</f>
        <v>#REF!</v>
      </c>
      <c r="C440" s="174"/>
      <c r="D440" s="174"/>
      <c r="E440" s="179" t="e">
        <f xml:space="preserve"> IF(B433=0," ",IF(C433=0," "," و "))&amp;IF(C433=0," ",IF(C433=1,G433,IF(C433=2,G434,IF(AND(A439&gt;2,A439&lt;11),B440&amp;G435,B440&amp;G436))))</f>
        <v>#REF!</v>
      </c>
      <c r="F440" s="174"/>
      <c r="G440" s="177" t="s">
        <v>148</v>
      </c>
      <c r="H440" s="177" t="s">
        <v>149</v>
      </c>
      <c r="I440" s="177" t="s">
        <v>150</v>
      </c>
      <c r="J440" s="175"/>
    </row>
    <row r="441" spans="1:11">
      <c r="A441" s="173"/>
      <c r="B441" s="178" t="e">
        <f>IF(D434=3,D451&amp;IF(D453="","",F437&amp;D453)&amp;IF(D452="","",IF(B452="1",F437&amp;D452,F437&amp;D452)),IF(D434=2,IF(B451="1",D452&amp;D451,IF(B452="0",D451,D452&amp;F437&amp;D451)),D451))</f>
        <v>#REF!</v>
      </c>
      <c r="C441" s="174"/>
      <c r="D441" s="174"/>
      <c r="E441" s="179" t="e">
        <f>IF(B433+C433=0," ",IF(D433=0," "," و "))&amp;IF(D433=0,IF(B433+C433=0," ","ديــنار جزائري "),IF(D433=1,I433,IF(D433=2,I434,IF(AND(A440&gt;2,A440&lt;11),B441&amp;I435,B441&amp;I436))))</f>
        <v>#REF!</v>
      </c>
      <c r="F441" s="174"/>
      <c r="G441" s="177" t="s">
        <v>151</v>
      </c>
      <c r="H441" s="177" t="s">
        <v>152</v>
      </c>
      <c r="I441" s="177" t="s">
        <v>153</v>
      </c>
      <c r="J441" s="175"/>
    </row>
    <row r="442" spans="1:11">
      <c r="A442" s="173"/>
      <c r="B442" s="179" t="e">
        <f>E433</f>
        <v>#REF!</v>
      </c>
      <c r="C442" s="174"/>
      <c r="D442" s="174"/>
      <c r="E442" s="179" t="e">
        <f>IF(B433+C433+D433=0," ",IF(E433=0," "," و "))&amp;IF(E433=0," ",IF(A437=1,H433,IF( A437="2",H434,IF(AND(E433&gt;2,E433&lt;11),A437&amp;H435,A437&amp;H436))))</f>
        <v>#REF!</v>
      </c>
      <c r="F442" s="174"/>
      <c r="G442" s="177" t="s">
        <v>154</v>
      </c>
      <c r="H442" s="177" t="s">
        <v>155</v>
      </c>
      <c r="I442" s="177" t="s">
        <v>156</v>
      </c>
      <c r="J442" s="175"/>
    </row>
    <row r="443" spans="1:11">
      <c r="A443" s="180"/>
      <c r="B443" s="181"/>
      <c r="C443" s="181"/>
      <c r="D443" s="181"/>
      <c r="E443" s="181"/>
      <c r="F443" s="181"/>
      <c r="G443" s="177" t="s">
        <v>157</v>
      </c>
      <c r="H443" s="177" t="s">
        <v>158</v>
      </c>
      <c r="I443" s="177" t="s">
        <v>159</v>
      </c>
      <c r="J443" s="175"/>
    </row>
    <row r="444" spans="1:11">
      <c r="A444" s="180"/>
      <c r="B444" s="181"/>
      <c r="C444" s="181"/>
      <c r="D444" s="181"/>
      <c r="E444" s="181"/>
      <c r="F444" s="181"/>
      <c r="G444" s="177" t="s">
        <v>160</v>
      </c>
      <c r="H444" s="177" t="s">
        <v>161</v>
      </c>
      <c r="I444" s="177" t="s">
        <v>162</v>
      </c>
      <c r="J444" s="175"/>
    </row>
    <row r="445" spans="1:11">
      <c r="A445" s="180"/>
      <c r="B445" s="182" t="e">
        <f>IF(B433&gt;0,MID(B433,1,1),"")</f>
        <v>#REF!</v>
      </c>
      <c r="C445" s="181" t="e">
        <f>IF(B445="","",IF(B445="0","",INDEX(nb,B445,B434)))</f>
        <v>#REF!</v>
      </c>
      <c r="D445" s="181" t="e">
        <f>C445</f>
        <v>#REF!</v>
      </c>
      <c r="E445" s="183"/>
      <c r="F445" s="184"/>
      <c r="G445" s="177" t="s">
        <v>163</v>
      </c>
      <c r="H445" s="177" t="s">
        <v>164</v>
      </c>
      <c r="I445" s="177" t="s">
        <v>165</v>
      </c>
      <c r="J445" s="175"/>
    </row>
    <row r="446" spans="1:11">
      <c r="A446" s="180"/>
      <c r="B446" s="182" t="e">
        <f>IF(B433&gt;0,MID(B433,2,1),"")</f>
        <v>#REF!</v>
      </c>
      <c r="C446" s="181" t="e">
        <f>IF(B446="","",IF(B446="0","",INDEX(nb,B446,B434-1)))</f>
        <v>#REF!</v>
      </c>
      <c r="D446" s="184" t="e">
        <f>IF(B434=2,IF(B445="1",IF(B446="1","إحـدى",IF(B446="2","إثـنا ",C446)),C446),C446)</f>
        <v>#REF!</v>
      </c>
      <c r="E446" s="183"/>
      <c r="F446" s="181"/>
      <c r="G446" s="177" t="s">
        <v>166</v>
      </c>
      <c r="H446" s="177" t="s">
        <v>167</v>
      </c>
      <c r="I446" s="177" t="s">
        <v>168</v>
      </c>
      <c r="J446" s="175"/>
    </row>
    <row r="447" spans="1:11">
      <c r="A447" s="180"/>
      <c r="B447" s="182" t="e">
        <f>IF(B433&gt;0,MID(B433,3,1),"")</f>
        <v>#REF!</v>
      </c>
      <c r="C447" s="181" t="e">
        <f>IF(B447="","",IF(B447="0","",INDEX(nb,B447,B434-2)))</f>
        <v>#REF!</v>
      </c>
      <c r="D447" s="184" t="e">
        <f>IF(B446="1",IF(B447="1","إحـدى",IF(B447="2","إثـنا ",C447)),C447)</f>
        <v>#REF!</v>
      </c>
      <c r="E447" s="185"/>
      <c r="F447" s="181"/>
      <c r="G447" s="181"/>
      <c r="H447" s="181"/>
      <c r="I447" s="181"/>
      <c r="J447" s="175"/>
    </row>
    <row r="448" spans="1:11">
      <c r="A448" s="180"/>
      <c r="B448" s="186" t="e">
        <f>IF(C433&gt;0,MID(C433,1,1),"")</f>
        <v>#REF!</v>
      </c>
      <c r="C448" s="181" t="e">
        <f>IF(B448="","",IF(B448="0","",INDEX(nb,B448,C434)))</f>
        <v>#REF!</v>
      </c>
      <c r="D448" s="181" t="e">
        <f>C448</f>
        <v>#REF!</v>
      </c>
      <c r="E448" s="181"/>
      <c r="F448" s="184"/>
      <c r="G448" s="181"/>
      <c r="H448" s="181"/>
      <c r="I448" s="181"/>
      <c r="J448" s="175"/>
    </row>
    <row r="449" spans="1:10">
      <c r="A449" s="180"/>
      <c r="B449" s="187" t="e">
        <f>IF(C433&gt;0,MID(C433,2,1),"")</f>
        <v>#REF!</v>
      </c>
      <c r="C449" s="181" t="e">
        <f>IF(B449="","",IF(B449="0","",INDEX(nb,B449,C434-1)))</f>
        <v>#REF!</v>
      </c>
      <c r="D449" s="184" t="e">
        <f>IF(C434=2,IF(B448="1",IF(B449="1","إحـدى",IF(B449="2","إثـنا ",C449)),C449),C449)</f>
        <v>#REF!</v>
      </c>
      <c r="E449" s="181"/>
      <c r="F449" s="181"/>
      <c r="G449" s="181"/>
      <c r="H449" s="181"/>
      <c r="I449" s="181"/>
      <c r="J449" s="175"/>
    </row>
    <row r="450" spans="1:10">
      <c r="A450" s="180"/>
      <c r="B450" s="187" t="e">
        <f>IF(C433&gt;0,MID(C433,3,1),"")</f>
        <v>#REF!</v>
      </c>
      <c r="C450" s="181" t="e">
        <f>IF(B450="","",IF(B450="0","",INDEX(nb,B450,C434-2)))</f>
        <v>#REF!</v>
      </c>
      <c r="D450" s="184" t="e">
        <f>IF(B449="1",IF(B450="1","إحـدى",IF(B450="2","إثـنا ",C450)),C450)</f>
        <v>#REF!</v>
      </c>
      <c r="E450" s="181"/>
      <c r="F450" s="181"/>
      <c r="G450" s="181"/>
      <c r="H450" s="181"/>
      <c r="I450" s="181"/>
      <c r="J450" s="175"/>
    </row>
    <row r="451" spans="1:10">
      <c r="A451" s="180"/>
      <c r="B451" s="188" t="e">
        <f>IF(D433&gt;0,MID(D433,1,1),"")</f>
        <v>#REF!</v>
      </c>
      <c r="C451" s="181" t="e">
        <f>IF(B451="","",IF(B451="0","",INDEX(nb,B451,D434)))</f>
        <v>#REF!</v>
      </c>
      <c r="D451" s="181" t="e">
        <f>C451</f>
        <v>#REF!</v>
      </c>
      <c r="E451" s="181"/>
      <c r="F451" s="184"/>
      <c r="G451" s="181"/>
      <c r="H451" s="181"/>
      <c r="I451" s="181"/>
      <c r="J451" s="175"/>
    </row>
    <row r="452" spans="1:10">
      <c r="A452" s="180"/>
      <c r="B452" s="188" t="e">
        <f>IF(D433&gt;0,MID(D433,2,1),"")</f>
        <v>#REF!</v>
      </c>
      <c r="C452" s="181" t="e">
        <f>IF(B452="","",IF(B452="0","",INDEX(nb,B452,D434-1)))</f>
        <v>#REF!</v>
      </c>
      <c r="D452" s="184" t="e">
        <f>IF(D434=2,IF(B451="1",IF(B452="1","إحـدى",IF(B452="2","إثـنا ",C452)),C452),C452)</f>
        <v>#REF!</v>
      </c>
      <c r="E452" s="181"/>
      <c r="F452" s="181"/>
      <c r="G452" s="181"/>
      <c r="H452" s="181"/>
      <c r="I452" s="181"/>
      <c r="J452" s="175"/>
    </row>
    <row r="453" spans="1:10">
      <c r="A453" s="180"/>
      <c r="B453" s="188" t="e">
        <f>IF(D433&gt;0,MID(D433,3,1),"")</f>
        <v>#REF!</v>
      </c>
      <c r="C453" s="181" t="e">
        <f>IF(B453="","",IF(B453="0","",INDEX(nb,B453,D434-2)))</f>
        <v>#REF!</v>
      </c>
      <c r="D453" s="184" t="e">
        <f>IF(B452="1",IF(B453="1","إحـدى",IF(B453="2","إثـنا ",C453)),C453)</f>
        <v>#REF!</v>
      </c>
      <c r="E453" s="181"/>
      <c r="F453" s="181"/>
      <c r="G453" s="181"/>
      <c r="H453" s="181"/>
      <c r="I453" s="181"/>
      <c r="J453" s="175"/>
    </row>
    <row r="454" spans="1:10">
      <c r="A454" s="180"/>
      <c r="B454" s="181"/>
      <c r="C454" s="181"/>
      <c r="D454" s="181"/>
      <c r="E454" s="181"/>
      <c r="F454" s="181"/>
      <c r="G454" s="181"/>
      <c r="H454" s="181"/>
      <c r="I454" s="181"/>
      <c r="J454" s="175"/>
    </row>
    <row r="455" spans="1:10">
      <c r="A455" s="189" t="e">
        <f>TRUNC(#REF!/1000000)</f>
        <v>#REF!</v>
      </c>
      <c r="B455" s="174" t="e">
        <f>LEN(#REF!)</f>
        <v>#REF!</v>
      </c>
      <c r="C455" s="174" t="e">
        <f>LEN(#REF!)</f>
        <v>#REF!</v>
      </c>
      <c r="D455" s="174" t="e">
        <f>LEN(#REF!)</f>
        <v>#REF!</v>
      </c>
      <c r="E455" s="174"/>
      <c r="F455" s="174" t="s">
        <v>129</v>
      </c>
      <c r="G455" s="174" t="s">
        <v>130</v>
      </c>
      <c r="H455" s="174" t="s">
        <v>131</v>
      </c>
      <c r="I455" s="174" t="s">
        <v>132</v>
      </c>
      <c r="J455" s="175"/>
    </row>
    <row r="456" spans="1:10">
      <c r="A456" s="189" t="e">
        <f>TRUNC(#REF!/1000)</f>
        <v>#REF!</v>
      </c>
      <c r="B456" s="174"/>
      <c r="C456" s="174"/>
      <c r="D456" s="174"/>
      <c r="E456" s="174"/>
      <c r="F456" s="174" t="s">
        <v>133</v>
      </c>
      <c r="G456" s="174" t="s">
        <v>134</v>
      </c>
      <c r="H456" s="174" t="s">
        <v>135</v>
      </c>
      <c r="I456" s="174" t="s">
        <v>136</v>
      </c>
      <c r="J456" s="175"/>
    </row>
    <row r="457" spans="1:10">
      <c r="A457" s="189" t="e">
        <f>TRUNC(#REF!)</f>
        <v>#REF!</v>
      </c>
      <c r="B457" s="174"/>
      <c r="C457" s="174"/>
      <c r="D457" s="174"/>
      <c r="E457" s="174"/>
      <c r="F457" s="174" t="s">
        <v>137</v>
      </c>
      <c r="G457" s="174" t="s">
        <v>138</v>
      </c>
      <c r="H457" s="174" t="s">
        <v>139</v>
      </c>
      <c r="I457" s="174" t="s">
        <v>140</v>
      </c>
      <c r="J457" s="175"/>
    </row>
    <row r="458" spans="1:10">
      <c r="A458" s="189" t="e">
        <f>FIXED(#REF!,0)</f>
        <v>#REF!</v>
      </c>
      <c r="B458" s="174"/>
      <c r="C458" s="174"/>
      <c r="D458" s="174"/>
      <c r="E458" s="174"/>
      <c r="F458" s="174" t="s">
        <v>141</v>
      </c>
      <c r="G458" s="174"/>
      <c r="H458" s="174"/>
      <c r="I458" s="174"/>
      <c r="J458" s="175"/>
    </row>
    <row r="459" spans="1:10">
      <c r="A459" s="189" t="e">
        <f>#REF!-TRUNC(#REF!/100)*100</f>
        <v>#REF!</v>
      </c>
      <c r="B459" s="174"/>
      <c r="C459" s="174"/>
      <c r="D459" s="174"/>
      <c r="E459" s="174"/>
      <c r="F459" s="174"/>
      <c r="G459" s="177" t="s">
        <v>142</v>
      </c>
      <c r="H459" s="177" t="s">
        <v>143</v>
      </c>
      <c r="I459" s="177" t="s">
        <v>144</v>
      </c>
      <c r="J459" s="175"/>
    </row>
    <row r="460" spans="1:10">
      <c r="A460" s="189" t="e">
        <f>#REF!-TRUNC(#REF!/100)*100</f>
        <v>#REF!</v>
      </c>
      <c r="B460" s="178" t="e">
        <f>IF(B455=3,D466&amp;IF(D468="","",F458&amp;D468)&amp;IF(D467="","",IF(B467="1",D467,F458&amp;D467)),IF(B455=2,IF(B466="1",D467&amp;D466,IF(B467="0",D466,D467&amp;F458&amp;D466)),D466))</f>
        <v>#REF!</v>
      </c>
      <c r="C460" s="174"/>
      <c r="D460" s="174"/>
      <c r="E460" s="179" t="e">
        <f>IF(#REF!=0," ",IF(#REF!=1,#REF!,IF(#REF!= 2,F455,IF(AND(A459&gt;2,A459&lt;11),B460&amp;" "&amp;F456,B460&amp;F457))))</f>
        <v>#REF!</v>
      </c>
      <c r="F460" s="174"/>
      <c r="G460" s="177" t="s">
        <v>145</v>
      </c>
      <c r="H460" s="177" t="s">
        <v>146</v>
      </c>
      <c r="I460" s="177" t="s">
        <v>147</v>
      </c>
      <c r="J460" s="175"/>
    </row>
    <row r="461" spans="1:10">
      <c r="A461" s="189" t="e">
        <f>#REF!-TRUNC(#REF!/100)*100</f>
        <v>#REF!</v>
      </c>
      <c r="B461" s="178" t="e">
        <f>IF(C455=3,D469&amp;IF(D471="","",F458&amp;D471)&amp;IF(D470="","",IF(B470="1",D470,F458&amp;D470)),IF(C455=2,IF(B469="1",D470&amp;D469,IF(B470="0",D469,D470&amp;F458&amp;D469)),D469))</f>
        <v>#REF!</v>
      </c>
      <c r="C461" s="174"/>
      <c r="D461" s="174"/>
      <c r="E461" s="179" t="e">
        <f xml:space="preserve"> IF(#REF!=0," ",IF(#REF!=0," "," و "))&amp;IF(#REF!=0," ",IF(#REF!=1,#REF!,IF(#REF!=2,G455,IF(AND(A460&gt;2,A460&lt;11),B461&amp;G456,B461&amp;G457))))</f>
        <v>#REF!</v>
      </c>
      <c r="F461" s="174"/>
      <c r="G461" s="177" t="s">
        <v>148</v>
      </c>
      <c r="H461" s="177" t="s">
        <v>149</v>
      </c>
      <c r="I461" s="177" t="s">
        <v>150</v>
      </c>
      <c r="J461" s="175"/>
    </row>
    <row r="462" spans="1:10">
      <c r="A462" s="189"/>
      <c r="B462" s="178" t="e">
        <f>IF(D455=3,D472&amp;IF(D474="","",F458&amp;D474)&amp;IF(D473="","",IF(B473="1",F458&amp;D473,F458&amp;D473)),IF(D455=2,IF(B472="1",D473&amp;D472,IF(B473="0",D472,D473&amp;F458&amp;D472)),D472))</f>
        <v>#REF!</v>
      </c>
      <c r="C462" s="174"/>
      <c r="D462" s="174"/>
      <c r="E462" s="179" t="e">
        <f>IF(#REF!+#REF!=0," ",IF(#REF!=0," "," و "))&amp;IF(#REF!=0,IF(#REF!+#REF!=0," ","ديــنار جزائري "),IF(#REF!=1,#REF!,IF(#REF!=2,I455,IF(AND(A461&gt;2,A461&lt;11),B462&amp;I456,B462&amp;I457))))</f>
        <v>#REF!</v>
      </c>
      <c r="F462" s="174"/>
      <c r="G462" s="177" t="s">
        <v>151</v>
      </c>
      <c r="H462" s="177" t="s">
        <v>152</v>
      </c>
      <c r="I462" s="177" t="s">
        <v>153</v>
      </c>
      <c r="J462" s="175"/>
    </row>
    <row r="463" spans="1:10">
      <c r="A463" s="189"/>
      <c r="B463" s="179" t="e">
        <f>#REF!</f>
        <v>#REF!</v>
      </c>
      <c r="C463" s="174"/>
      <c r="D463" s="174"/>
      <c r="E463" s="179" t="e">
        <f>IF(#REF!+#REF!+#REF!=0," ",IF(#REF!=0," "," و "))&amp;IF(#REF!=0," ",IF(A458=1,#REF!,IF( A458="2",H455,IF(AND(#REF!&gt;2,#REF!&lt;11),A458&amp;H456,A458&amp;H457))))</f>
        <v>#REF!</v>
      </c>
      <c r="F463" s="174"/>
      <c r="G463" s="177" t="s">
        <v>154</v>
      </c>
      <c r="H463" s="177" t="s">
        <v>155</v>
      </c>
      <c r="I463" s="177" t="s">
        <v>156</v>
      </c>
      <c r="J463" s="175"/>
    </row>
    <row r="464" spans="1:10">
      <c r="A464" s="190"/>
      <c r="B464" s="181"/>
      <c r="C464" s="181"/>
      <c r="D464" s="181"/>
      <c r="E464" s="181"/>
      <c r="F464" s="181"/>
      <c r="G464" s="177" t="s">
        <v>157</v>
      </c>
      <c r="H464" s="177" t="s">
        <v>158</v>
      </c>
      <c r="I464" s="177" t="s">
        <v>159</v>
      </c>
      <c r="J464" s="175"/>
    </row>
    <row r="465" spans="1:10">
      <c r="A465" s="190"/>
      <c r="B465" s="181"/>
      <c r="C465" s="181"/>
      <c r="D465" s="181"/>
      <c r="E465" s="181"/>
      <c r="F465" s="181"/>
      <c r="G465" s="177" t="s">
        <v>160</v>
      </c>
      <c r="H465" s="177" t="s">
        <v>161</v>
      </c>
      <c r="I465" s="177" t="s">
        <v>162</v>
      </c>
      <c r="J465" s="175"/>
    </row>
    <row r="466" spans="1:10">
      <c r="A466" s="190"/>
      <c r="B466" s="182" t="e">
        <f>IF(#REF!&gt;0,MID(#REF!,1,1),"")</f>
        <v>#REF!</v>
      </c>
      <c r="C466" s="181" t="e">
        <f>IF(B466="","",IF(B466="0","",INDEX(nb,B466,B455)))</f>
        <v>#REF!</v>
      </c>
      <c r="D466" s="181" t="e">
        <f>C466</f>
        <v>#REF!</v>
      </c>
      <c r="E466" s="183"/>
      <c r="F466" s="184"/>
      <c r="G466" s="177" t="s">
        <v>163</v>
      </c>
      <c r="H466" s="177" t="s">
        <v>164</v>
      </c>
      <c r="I466" s="177" t="s">
        <v>165</v>
      </c>
      <c r="J466" s="175"/>
    </row>
    <row r="467" spans="1:10">
      <c r="A467" s="190"/>
      <c r="B467" s="182" t="e">
        <f>IF(#REF!&gt;0,MID(#REF!,2,1),"")</f>
        <v>#REF!</v>
      </c>
      <c r="C467" s="181" t="e">
        <f>IF(B467="","",IF(B467="0","",INDEX(nb,B467,B455-1)))</f>
        <v>#REF!</v>
      </c>
      <c r="D467" s="184" t="e">
        <f>IF(B455=2,IF(B466="1",IF(B467="1","إحـدى",IF(B467="2","إثـنا ",C467)),C467),C467)</f>
        <v>#REF!</v>
      </c>
      <c r="E467" s="183"/>
      <c r="F467" s="181"/>
      <c r="G467" s="177" t="s">
        <v>166</v>
      </c>
      <c r="H467" s="177" t="s">
        <v>167</v>
      </c>
      <c r="I467" s="177" t="s">
        <v>168</v>
      </c>
      <c r="J467" s="175"/>
    </row>
    <row r="468" spans="1:10">
      <c r="A468" s="190"/>
      <c r="B468" s="182" t="e">
        <f>IF(#REF!&gt;0,MID(#REF!,3,1),"")</f>
        <v>#REF!</v>
      </c>
      <c r="C468" s="181" t="e">
        <f>IF(B468="","",IF(B468="0","",INDEX(nb,B468,B455-2)))</f>
        <v>#REF!</v>
      </c>
      <c r="D468" s="184" t="e">
        <f>IF(B467="1",IF(B468="1","إحـدى",IF(B468="2","إثـنا ",C468)),C468)</f>
        <v>#REF!</v>
      </c>
      <c r="E468" s="185"/>
      <c r="F468" s="181"/>
      <c r="G468" s="181"/>
      <c r="H468" s="181"/>
      <c r="I468" s="181"/>
      <c r="J468" s="175"/>
    </row>
    <row r="469" spans="1:10">
      <c r="A469" s="190"/>
      <c r="B469" s="186" t="e">
        <f>IF(#REF!&gt;0,MID(#REF!,1,1),"")</f>
        <v>#REF!</v>
      </c>
      <c r="C469" s="181" t="e">
        <f>IF(B469="","",IF(B469="0","",INDEX(nb,B469,C455)))</f>
        <v>#REF!</v>
      </c>
      <c r="D469" s="181" t="e">
        <f>C469</f>
        <v>#REF!</v>
      </c>
      <c r="E469" s="181"/>
      <c r="F469" s="184"/>
      <c r="G469" s="181"/>
      <c r="H469" s="181"/>
      <c r="I469" s="181"/>
      <c r="J469" s="175"/>
    </row>
    <row r="470" spans="1:10">
      <c r="A470" s="190"/>
      <c r="B470" s="187" t="e">
        <f>IF(#REF!&gt;0,MID(#REF!,2,1),"")</f>
        <v>#REF!</v>
      </c>
      <c r="C470" s="181" t="e">
        <f>IF(B470="","",IF(B470="0","",INDEX(nb,B470,C455-1)))</f>
        <v>#REF!</v>
      </c>
      <c r="D470" s="184" t="e">
        <f>IF(C455=2,IF(B469="1",IF(B470="1","إحـدى",IF(B470="2","إثـنا ",C470)),C470),C470)</f>
        <v>#REF!</v>
      </c>
      <c r="E470" s="181"/>
      <c r="F470" s="181"/>
      <c r="G470" s="181"/>
      <c r="H470" s="181"/>
      <c r="I470" s="181"/>
      <c r="J470" s="175"/>
    </row>
    <row r="471" spans="1:10">
      <c r="A471" s="190"/>
      <c r="B471" s="187" t="e">
        <f>IF(#REF!&gt;0,MID(#REF!,3,1),"")</f>
        <v>#REF!</v>
      </c>
      <c r="C471" s="181" t="e">
        <f>IF(B471="","",IF(B471="0","",INDEX(nb,B471,C455-2)))</f>
        <v>#REF!</v>
      </c>
      <c r="D471" s="184" t="e">
        <f>IF(B470="1",IF(B471="1","إحـدى",IF(B471="2","إثـنا ",C471)),C471)</f>
        <v>#REF!</v>
      </c>
      <c r="E471" s="181"/>
      <c r="F471" s="181"/>
      <c r="G471" s="181"/>
      <c r="H471" s="181"/>
      <c r="I471" s="181"/>
      <c r="J471" s="175"/>
    </row>
    <row r="472" spans="1:10">
      <c r="A472" s="190"/>
      <c r="B472" s="188" t="e">
        <f>IF(#REF!&gt;0,MID(#REF!,1,1),"")</f>
        <v>#REF!</v>
      </c>
      <c r="C472" s="181" t="e">
        <f>IF(B472="","",IF(B472="0","",INDEX(nb,B472,D455)))</f>
        <v>#REF!</v>
      </c>
      <c r="D472" s="181" t="e">
        <f>C472</f>
        <v>#REF!</v>
      </c>
      <c r="E472" s="181"/>
      <c r="F472" s="184"/>
      <c r="G472" s="181"/>
      <c r="H472" s="181"/>
      <c r="I472" s="181"/>
      <c r="J472" s="175"/>
    </row>
    <row r="473" spans="1:10">
      <c r="A473" s="190"/>
      <c r="B473" s="188" t="e">
        <f>IF(#REF!&gt;0,MID(#REF!,2,1),"")</f>
        <v>#REF!</v>
      </c>
      <c r="C473" s="181" t="e">
        <f>IF(B473="","",IF(B473="0","",INDEX(nb,B473,D455-1)))</f>
        <v>#REF!</v>
      </c>
      <c r="D473" s="184" t="e">
        <f>IF(D455=2,IF(B472="1",IF(B473="1","إحـدى",IF(B473="2","إثـنا ",C473)),C473),C473)</f>
        <v>#REF!</v>
      </c>
      <c r="E473" s="181"/>
      <c r="F473" s="181"/>
      <c r="G473" s="181"/>
      <c r="H473" s="181"/>
      <c r="I473" s="181"/>
      <c r="J473" s="175"/>
    </row>
    <row r="474" spans="1:10">
      <c r="A474" s="191"/>
      <c r="B474" s="192" t="e">
        <f>IF(#REF!&gt;0,MID(#REF!,3,1),"")</f>
        <v>#REF!</v>
      </c>
      <c r="C474" s="193" t="e">
        <f>IF(B474="","",IF(B474="0","",INDEX(nb,B474,D455-2)))</f>
        <v>#REF!</v>
      </c>
      <c r="D474" s="194" t="e">
        <f>IF(B473="1",IF(B474="1","إحـدى",IF(B474="2","إثـنا ",C474)),C474)</f>
        <v>#REF!</v>
      </c>
      <c r="E474" s="193"/>
      <c r="F474" s="193"/>
      <c r="G474" s="193"/>
      <c r="H474" s="193"/>
      <c r="I474" s="193"/>
      <c r="J474" s="195"/>
    </row>
    <row r="475" spans="1:10" ht="12.75" customHeight="1"/>
    <row r="476" spans="1:10" ht="12.75" customHeight="1"/>
    <row r="477" spans="1:10" ht="12.75" customHeight="1"/>
    <row r="478" spans="1:10" ht="12.75" customHeight="1"/>
    <row r="479" spans="1:10" ht="12.75" customHeight="1"/>
    <row r="480" spans="1:1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</sheetData>
  <phoneticPr fontId="23" type="noConversion"/>
  <pageMargins left="0.78740157499999996" right="0.78740157499999996" top="0.984251969" bottom="0.984251969" header="0.5" footer="0.5"/>
  <pageSetup paperSize="9" orientation="portrait" horizontalDpi="360" verticalDpi="36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4"/>
  <sheetViews>
    <sheetView topLeftCell="A2" workbookViewId="0">
      <selection activeCell="D18" sqref="D18"/>
    </sheetView>
  </sheetViews>
  <sheetFormatPr baseColWidth="10" defaultColWidth="11" defaultRowHeight="12.75"/>
  <cols>
    <col min="1" max="16384" width="11" style="200"/>
  </cols>
  <sheetData>
    <row r="2" spans="1:5">
      <c r="A2" s="198"/>
      <c r="B2" s="198"/>
      <c r="C2" s="199" t="e">
        <f>ص13!#REF!</f>
        <v>#REF!</v>
      </c>
      <c r="E2" s="201" t="e">
        <f>ص13!#REF!-ص13!H12</f>
        <v>#REF!</v>
      </c>
    </row>
    <row r="3" spans="1:5">
      <c r="A3" s="198"/>
      <c r="B3" s="198"/>
      <c r="C3" s="198"/>
    </row>
    <row r="4" spans="1:5">
      <c r="A4" s="198"/>
      <c r="B4" s="198"/>
      <c r="C4" s="198" t="e">
        <f>chif!K1</f>
        <v>#REF!</v>
      </c>
    </row>
    <row r="7" spans="1:5">
      <c r="C7" s="199">
        <f>ص13!H12</f>
        <v>0</v>
      </c>
    </row>
    <row r="8" spans="1:5">
      <c r="C8" s="198"/>
    </row>
    <row r="9" spans="1:5">
      <c r="C9" s="198" t="str">
        <f>chif!K55</f>
        <v xml:space="preserve">       </v>
      </c>
    </row>
    <row r="12" spans="1:5">
      <c r="C12" s="199" t="e">
        <f>E2</f>
        <v>#REF!</v>
      </c>
    </row>
    <row r="13" spans="1:5">
      <c r="C13" s="198"/>
    </row>
    <row r="14" spans="1:5">
      <c r="C14" s="198" t="e">
        <f>chif!K109</f>
        <v>#REF!</v>
      </c>
    </row>
  </sheetData>
  <phoneticPr fontId="23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rightToLeft="1" view="pageBreakPreview" zoomScale="58" zoomScaleNormal="100" zoomScaleSheetLayoutView="58" workbookViewId="0">
      <selection activeCell="G9" sqref="G9"/>
    </sheetView>
  </sheetViews>
  <sheetFormatPr baseColWidth="10" defaultRowHeight="15"/>
  <cols>
    <col min="1" max="1" width="7" customWidth="1"/>
    <col min="2" max="12" width="13.140625" customWidth="1"/>
  </cols>
  <sheetData>
    <row r="1" spans="1:12" ht="48.95" customHeight="1">
      <c r="A1" s="976" t="s">
        <v>461</v>
      </c>
      <c r="B1" s="977"/>
      <c r="C1" s="977"/>
      <c r="D1" s="977"/>
      <c r="E1" s="977"/>
      <c r="F1" s="977"/>
      <c r="G1" s="977"/>
      <c r="H1" s="977"/>
      <c r="I1" s="980" t="str">
        <f>الغلاف!G21</f>
        <v>2026</v>
      </c>
      <c r="J1" s="980"/>
      <c r="K1" s="637"/>
      <c r="L1" s="638"/>
    </row>
    <row r="2" spans="1:12" ht="48.95" customHeight="1" thickBot="1">
      <c r="A2" s="978"/>
      <c r="B2" s="979"/>
      <c r="C2" s="979"/>
      <c r="D2" s="979"/>
      <c r="E2" s="979"/>
      <c r="F2" s="979"/>
      <c r="G2" s="979"/>
      <c r="H2" s="979"/>
      <c r="I2" s="981"/>
      <c r="J2" s="981"/>
      <c r="K2" s="639"/>
      <c r="L2" s="640"/>
    </row>
    <row r="3" spans="1:12" ht="61.5" customHeight="1">
      <c r="A3" s="408">
        <v>1</v>
      </c>
      <c r="B3" s="266" t="s">
        <v>283</v>
      </c>
      <c r="C3" s="266"/>
      <c r="D3" s="266"/>
      <c r="E3" s="266"/>
      <c r="F3" s="266"/>
      <c r="G3" s="266"/>
      <c r="H3" s="266"/>
      <c r="I3" s="266"/>
      <c r="J3" s="266"/>
      <c r="K3" s="266"/>
      <c r="L3" s="267"/>
    </row>
    <row r="4" spans="1:12" ht="61.5" customHeight="1">
      <c r="A4" s="408">
        <v>2</v>
      </c>
      <c r="B4" s="266" t="s">
        <v>284</v>
      </c>
      <c r="C4" s="266"/>
      <c r="D4" s="266"/>
      <c r="E4" s="266"/>
      <c r="F4" s="266"/>
      <c r="G4" s="266"/>
      <c r="H4" s="266"/>
      <c r="I4" s="266"/>
      <c r="J4" s="266"/>
      <c r="K4" s="266"/>
      <c r="L4" s="267"/>
    </row>
    <row r="5" spans="1:12" ht="61.5" customHeight="1">
      <c r="A5" s="408">
        <v>3</v>
      </c>
      <c r="B5" s="268" t="s">
        <v>463</v>
      </c>
      <c r="C5" s="268"/>
      <c r="D5" s="268"/>
      <c r="E5" s="268"/>
      <c r="F5" s="641"/>
      <c r="G5" s="641"/>
      <c r="H5" s="266"/>
      <c r="I5" s="266"/>
      <c r="J5" s="266"/>
      <c r="K5" s="266"/>
      <c r="L5" s="267"/>
    </row>
    <row r="6" spans="1:12" ht="61.5" customHeight="1">
      <c r="A6" s="408">
        <v>4</v>
      </c>
      <c r="B6" s="266" t="s">
        <v>285</v>
      </c>
      <c r="C6" s="266"/>
      <c r="D6" s="266"/>
      <c r="E6" s="266"/>
      <c r="F6" s="266"/>
      <c r="G6" s="266"/>
      <c r="H6" s="266"/>
      <c r="I6" s="266"/>
      <c r="J6" s="266"/>
      <c r="K6" s="266"/>
      <c r="L6" s="267"/>
    </row>
    <row r="7" spans="1:12" ht="61.5" customHeight="1">
      <c r="A7" s="408">
        <v>5</v>
      </c>
      <c r="B7" s="265" t="s">
        <v>286</v>
      </c>
      <c r="C7" s="266"/>
      <c r="D7" s="266"/>
      <c r="E7" s="266"/>
      <c r="F7" s="266"/>
      <c r="G7" s="266"/>
      <c r="H7" s="266"/>
      <c r="I7" s="266"/>
      <c r="J7" s="266"/>
      <c r="K7" s="266"/>
      <c r="L7" s="267"/>
    </row>
    <row r="8" spans="1:12" ht="61.5" customHeight="1">
      <c r="A8" s="408">
        <v>6</v>
      </c>
      <c r="B8" s="268" t="s">
        <v>287</v>
      </c>
      <c r="C8" s="268"/>
      <c r="D8" s="268"/>
      <c r="E8" s="268"/>
      <c r="F8" s="268"/>
      <c r="G8" s="268"/>
      <c r="H8" s="268"/>
      <c r="I8" s="268"/>
      <c r="J8" s="268"/>
      <c r="K8" s="268"/>
      <c r="L8" s="269"/>
    </row>
    <row r="9" spans="1:12" ht="61.5" customHeight="1">
      <c r="A9" s="408">
        <v>7</v>
      </c>
      <c r="B9" s="266" t="s">
        <v>288</v>
      </c>
      <c r="C9" s="266"/>
      <c r="D9" s="266"/>
      <c r="E9" s="266"/>
      <c r="F9" s="266"/>
      <c r="G9" s="266"/>
      <c r="H9" s="266"/>
      <c r="I9" s="266"/>
      <c r="J9" s="266"/>
      <c r="K9" s="266"/>
      <c r="L9" s="267"/>
    </row>
    <row r="10" spans="1:12" ht="61.5" customHeight="1" thickBot="1">
      <c r="A10" s="409"/>
      <c r="B10" s="410"/>
      <c r="C10" s="410"/>
      <c r="D10" s="410"/>
      <c r="E10" s="410"/>
      <c r="F10" s="410"/>
      <c r="G10" s="410"/>
      <c r="H10" s="410"/>
      <c r="I10" s="410"/>
      <c r="J10" s="410"/>
      <c r="K10" s="410"/>
      <c r="L10" s="411"/>
    </row>
  </sheetData>
  <mergeCells count="2">
    <mergeCell ref="A1:H2"/>
    <mergeCell ref="I1:J2"/>
  </mergeCells>
  <pageMargins left="0.7" right="0.7" top="0.75" bottom="0.75" header="0.3" footer="0.3"/>
  <pageSetup paperSize="9"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57"/>
  <sheetViews>
    <sheetView rightToLeft="1" workbookViewId="0">
      <selection activeCell="A10" sqref="A10"/>
    </sheetView>
  </sheetViews>
  <sheetFormatPr baseColWidth="10" defaultRowHeight="12.75"/>
  <cols>
    <col min="1" max="2" width="11.42578125" style="200"/>
    <col min="3" max="3" width="39.42578125" style="200" customWidth="1"/>
    <col min="4" max="4" width="13.140625" style="200" customWidth="1"/>
    <col min="5" max="5" width="13.5703125" style="200" customWidth="1"/>
    <col min="6" max="6" width="11.85546875" style="200" bestFit="1" customWidth="1"/>
    <col min="7" max="16384" width="11.42578125" style="200"/>
  </cols>
  <sheetData>
    <row r="1" spans="1:7" ht="18.75">
      <c r="A1" s="988" t="s">
        <v>60</v>
      </c>
      <c r="B1" s="988"/>
      <c r="C1" s="988"/>
      <c r="D1" s="988"/>
    </row>
    <row r="2" spans="1:7" ht="18.75">
      <c r="A2" s="988" t="s">
        <v>61</v>
      </c>
      <c r="B2" s="988"/>
      <c r="C2" s="988"/>
      <c r="D2" s="988"/>
    </row>
    <row r="3" spans="1:7" ht="15.75">
      <c r="A3" s="493" t="s">
        <v>503</v>
      </c>
    </row>
    <row r="4" spans="1:7" ht="15.75">
      <c r="A4" s="493" t="s">
        <v>504</v>
      </c>
    </row>
    <row r="5" spans="1:7" ht="20.25">
      <c r="A5" s="989" t="s">
        <v>348</v>
      </c>
      <c r="B5" s="989"/>
      <c r="C5" s="989"/>
      <c r="D5" s="989"/>
      <c r="E5" s="494"/>
      <c r="F5" s="494"/>
      <c r="G5" s="494"/>
    </row>
    <row r="6" spans="1:7" ht="20.25">
      <c r="A6" s="608" t="s">
        <v>459</v>
      </c>
      <c r="B6" s="608"/>
      <c r="C6" s="608"/>
      <c r="D6" s="608"/>
      <c r="E6" s="494"/>
      <c r="F6" s="494"/>
      <c r="G6" s="494"/>
    </row>
    <row r="7" spans="1:7" ht="20.25">
      <c r="A7" s="608" t="s">
        <v>480</v>
      </c>
      <c r="B7" s="608"/>
      <c r="C7" s="608"/>
      <c r="D7" s="608"/>
      <c r="E7" s="494"/>
      <c r="F7" s="494"/>
      <c r="G7" s="494"/>
    </row>
    <row r="8" spans="1:7" ht="20.25">
      <c r="A8" s="608" t="s">
        <v>479</v>
      </c>
      <c r="B8" s="608"/>
      <c r="C8" s="608"/>
      <c r="D8" s="608"/>
      <c r="E8" s="494"/>
      <c r="F8" s="494"/>
      <c r="G8" s="494"/>
    </row>
    <row r="9" spans="1:7" ht="20.25">
      <c r="A9" s="495" t="s">
        <v>349</v>
      </c>
    </row>
    <row r="10" spans="1:7" ht="15">
      <c r="A10" s="615" t="s">
        <v>455</v>
      </c>
      <c r="D10" s="497"/>
      <c r="E10" s="496"/>
    </row>
    <row r="11" spans="1:7" ht="15" customHeight="1">
      <c r="A11" s="983" t="str">
        <f>ص1!B7</f>
        <v xml:space="preserve">الإعانات الممنوحة من طرف الدولة </v>
      </c>
      <c r="B11" s="983"/>
      <c r="C11" s="678">
        <f>SUM(ص1!I7)</f>
        <v>0</v>
      </c>
      <c r="D11" s="200" t="s">
        <v>478</v>
      </c>
      <c r="E11" s="496"/>
    </row>
    <row r="12" spans="1:7" ht="15" customHeight="1">
      <c r="A12" s="676" t="str">
        <f>ص1!B10</f>
        <v xml:space="preserve">إيرادات مرتبطة بنشاط المؤسسة </v>
      </c>
      <c r="B12" s="677"/>
      <c r="C12" s="679">
        <f>SUM(ص1!I10)</f>
        <v>0</v>
      </c>
      <c r="E12" s="499"/>
    </row>
    <row r="13" spans="1:7" ht="24.75" customHeight="1">
      <c r="A13" s="984" t="str">
        <f>ص1!B12</f>
        <v>إيرادات ناتجة عن حقوق التسجيل على عائلات التلاميذ</v>
      </c>
      <c r="B13" s="984"/>
      <c r="C13" s="679">
        <f>SUM(ص1!I12)</f>
        <v>0</v>
      </c>
      <c r="D13" s="200" t="s">
        <v>477</v>
      </c>
      <c r="E13" s="499"/>
    </row>
    <row r="14" spans="1:7" ht="20.25" customHeight="1">
      <c r="A14" s="983" t="str">
        <f>ص1!B13</f>
        <v>إيرادات الاطعام</v>
      </c>
      <c r="B14" s="983"/>
      <c r="C14" s="680">
        <f>ص1!I13</f>
        <v>0</v>
      </c>
      <c r="E14" s="499"/>
    </row>
    <row r="15" spans="1:7" ht="7.5" customHeight="1">
      <c r="A15" s="497"/>
      <c r="B15" s="497"/>
      <c r="C15" s="500"/>
      <c r="D15" s="498"/>
      <c r="E15" s="499"/>
    </row>
    <row r="16" spans="1:7" ht="15.75">
      <c r="A16" s="986" t="s">
        <v>350</v>
      </c>
      <c r="B16" s="987"/>
      <c r="C16" s="501">
        <f>SUM(C11:C14)</f>
        <v>0</v>
      </c>
      <c r="E16" s="496"/>
    </row>
    <row r="17" spans="1:7" ht="20.25">
      <c r="A17" s="502" t="s">
        <v>351</v>
      </c>
      <c r="B17" s="681" t="s">
        <v>352</v>
      </c>
      <c r="C17" s="497"/>
      <c r="D17" s="503"/>
      <c r="E17" s="496"/>
    </row>
    <row r="18" spans="1:7" ht="15.75">
      <c r="A18" s="497"/>
      <c r="B18" s="504" t="s">
        <v>353</v>
      </c>
      <c r="C18" s="607" t="s">
        <v>446</v>
      </c>
      <c r="D18" s="497"/>
      <c r="E18" s="496"/>
    </row>
    <row r="19" spans="1:7" ht="4.5" customHeight="1">
      <c r="A19" s="497"/>
      <c r="B19" s="504"/>
      <c r="C19" s="607"/>
      <c r="D19" s="497"/>
      <c r="E19" s="496"/>
    </row>
    <row r="20" spans="1:7" ht="16.5" customHeight="1">
      <c r="A20" s="609" t="s">
        <v>2</v>
      </c>
      <c r="B20" s="992" t="s">
        <v>450</v>
      </c>
      <c r="C20" s="992"/>
      <c r="D20" s="609" t="s">
        <v>451</v>
      </c>
      <c r="E20" s="609" t="s">
        <v>311</v>
      </c>
    </row>
    <row r="21" spans="1:7">
      <c r="A21" s="991" t="s">
        <v>449</v>
      </c>
      <c r="B21" s="505" t="s">
        <v>354</v>
      </c>
      <c r="C21" s="505" t="s">
        <v>8</v>
      </c>
      <c r="D21" s="616">
        <f>SUM(ص2!H12)</f>
        <v>0</v>
      </c>
      <c r="E21" s="617">
        <f>SUM(D21)</f>
        <v>0</v>
      </c>
    </row>
    <row r="22" spans="1:7">
      <c r="A22" s="991"/>
      <c r="B22" s="505" t="s">
        <v>355</v>
      </c>
      <c r="C22" s="505" t="s">
        <v>9</v>
      </c>
      <c r="D22" s="616">
        <f>SUM(ص2!H13)</f>
        <v>0</v>
      </c>
      <c r="E22" s="617">
        <f t="shared" ref="E22:E35" si="0">SUM(D22)</f>
        <v>0</v>
      </c>
    </row>
    <row r="23" spans="1:7">
      <c r="A23" s="991"/>
      <c r="B23" s="505" t="s">
        <v>356</v>
      </c>
      <c r="C23" s="505" t="s">
        <v>10</v>
      </c>
      <c r="D23" s="616">
        <f>SUM(ص2!H14)</f>
        <v>0</v>
      </c>
      <c r="E23" s="617">
        <f t="shared" si="0"/>
        <v>0</v>
      </c>
    </row>
    <row r="24" spans="1:7">
      <c r="A24" s="991"/>
      <c r="B24" s="505" t="s">
        <v>357</v>
      </c>
      <c r="C24" s="505" t="s">
        <v>11</v>
      </c>
      <c r="D24" s="616">
        <f>SUM(ص2!H15)</f>
        <v>0</v>
      </c>
      <c r="E24" s="617">
        <f t="shared" si="0"/>
        <v>0</v>
      </c>
    </row>
    <row r="25" spans="1:7">
      <c r="A25" s="991"/>
      <c r="B25" s="505" t="s">
        <v>358</v>
      </c>
      <c r="C25" s="505" t="s">
        <v>12</v>
      </c>
      <c r="D25" s="616">
        <f>SUM(ص2!H16)</f>
        <v>0</v>
      </c>
      <c r="E25" s="617">
        <f t="shared" si="0"/>
        <v>0</v>
      </c>
    </row>
    <row r="26" spans="1:7">
      <c r="A26" s="991"/>
      <c r="B26" s="505" t="s">
        <v>359</v>
      </c>
      <c r="C26" s="505" t="s">
        <v>96</v>
      </c>
      <c r="D26" s="616">
        <f>SUM(ص2!H17)</f>
        <v>0</v>
      </c>
      <c r="E26" s="617">
        <f t="shared" si="0"/>
        <v>0</v>
      </c>
    </row>
    <row r="27" spans="1:7">
      <c r="A27" s="991"/>
      <c r="B27" s="505" t="s">
        <v>360</v>
      </c>
      <c r="C27" s="505" t="s">
        <v>14</v>
      </c>
      <c r="D27" s="616">
        <f>SUM(ص2!H18)</f>
        <v>0</v>
      </c>
      <c r="E27" s="617">
        <f t="shared" si="0"/>
        <v>0</v>
      </c>
      <c r="G27" s="506"/>
    </row>
    <row r="28" spans="1:7">
      <c r="A28" s="991"/>
      <c r="B28" s="505" t="s">
        <v>361</v>
      </c>
      <c r="C28" s="505" t="s">
        <v>15</v>
      </c>
      <c r="D28" s="616">
        <f>SUM(ص2!H19)</f>
        <v>0</v>
      </c>
      <c r="E28" s="617">
        <f t="shared" si="0"/>
        <v>0</v>
      </c>
      <c r="F28" s="507"/>
    </row>
    <row r="29" spans="1:7">
      <c r="A29" s="991"/>
      <c r="B29" s="505" t="s">
        <v>362</v>
      </c>
      <c r="C29" s="505" t="s">
        <v>363</v>
      </c>
      <c r="D29" s="616">
        <f>SUM(ص2!H20)</f>
        <v>0</v>
      </c>
      <c r="E29" s="617">
        <f t="shared" si="0"/>
        <v>0</v>
      </c>
      <c r="F29" s="507"/>
    </row>
    <row r="30" spans="1:7">
      <c r="A30" s="991"/>
      <c r="B30" s="505" t="s">
        <v>364</v>
      </c>
      <c r="C30" s="505" t="s">
        <v>365</v>
      </c>
      <c r="D30" s="616">
        <f>SUM(ص2!H21)</f>
        <v>0</v>
      </c>
      <c r="E30" s="617">
        <f t="shared" si="0"/>
        <v>0</v>
      </c>
      <c r="F30" s="507"/>
    </row>
    <row r="31" spans="1:7">
      <c r="A31" s="991"/>
      <c r="B31" s="505" t="s">
        <v>366</v>
      </c>
      <c r="C31" s="505" t="s">
        <v>367</v>
      </c>
      <c r="D31" s="616">
        <f>SUM(ص2!H22)</f>
        <v>0</v>
      </c>
      <c r="E31" s="617">
        <f t="shared" si="0"/>
        <v>0</v>
      </c>
      <c r="F31" s="507"/>
    </row>
    <row r="32" spans="1:7">
      <c r="A32" s="991"/>
      <c r="B32" s="505" t="s">
        <v>368</v>
      </c>
      <c r="C32" s="505" t="s">
        <v>116</v>
      </c>
      <c r="D32" s="616">
        <f>SUM(ص2!H23)</f>
        <v>0</v>
      </c>
      <c r="E32" s="617">
        <f t="shared" si="0"/>
        <v>0</v>
      </c>
    </row>
    <row r="33" spans="1:9">
      <c r="A33" s="991"/>
      <c r="B33" s="505" t="s">
        <v>369</v>
      </c>
      <c r="C33" s="505" t="s">
        <v>370</v>
      </c>
      <c r="D33" s="616">
        <f>SUM(ص2!H24)</f>
        <v>0</v>
      </c>
      <c r="E33" s="617">
        <f t="shared" si="0"/>
        <v>0</v>
      </c>
    </row>
    <row r="34" spans="1:9">
      <c r="A34" s="991"/>
      <c r="B34" s="505" t="s">
        <v>371</v>
      </c>
      <c r="C34" s="505" t="s">
        <v>177</v>
      </c>
      <c r="D34" s="616">
        <f>SUM(ص2!H25)</f>
        <v>0</v>
      </c>
      <c r="E34" s="617">
        <f t="shared" si="0"/>
        <v>0</v>
      </c>
    </row>
    <row r="35" spans="1:9">
      <c r="A35" s="991"/>
      <c r="B35" s="505" t="s">
        <v>372</v>
      </c>
      <c r="C35" s="505" t="s">
        <v>373</v>
      </c>
      <c r="D35" s="616">
        <f>SUM(ص2!H26)</f>
        <v>0</v>
      </c>
      <c r="E35" s="617">
        <f t="shared" si="0"/>
        <v>0</v>
      </c>
    </row>
    <row r="36" spans="1:9">
      <c r="A36" s="673"/>
      <c r="B36" s="505" t="s">
        <v>490</v>
      </c>
      <c r="C36" s="505" t="s">
        <v>491</v>
      </c>
      <c r="D36" s="616">
        <f>SUM(ص2!H27)</f>
        <v>0</v>
      </c>
      <c r="E36" s="617">
        <f>SUM(ص2!I27)</f>
        <v>0</v>
      </c>
    </row>
    <row r="37" spans="1:9" ht="15.75">
      <c r="B37" s="982" t="s">
        <v>374</v>
      </c>
      <c r="C37" s="982"/>
      <c r="D37" s="501">
        <f>SUM(D21:D35)</f>
        <v>0</v>
      </c>
      <c r="E37" s="501">
        <f>SUM(D37)</f>
        <v>0</v>
      </c>
    </row>
    <row r="38" spans="1:9" s="508" customFormat="1" ht="15.75" customHeight="1">
      <c r="B38" s="509" t="s">
        <v>19</v>
      </c>
      <c r="C38" s="606" t="s">
        <v>447</v>
      </c>
      <c r="D38" s="510"/>
      <c r="E38" s="510"/>
      <c r="F38" s="510"/>
      <c r="G38" s="510"/>
      <c r="H38" s="510"/>
      <c r="I38" s="510"/>
    </row>
    <row r="39" spans="1:9" s="508" customFormat="1" ht="4.5" customHeight="1">
      <c r="B39" s="509"/>
      <c r="C39" s="510"/>
      <c r="D39" s="510"/>
      <c r="E39" s="510"/>
      <c r="F39" s="510"/>
      <c r="G39" s="510"/>
      <c r="H39" s="510"/>
      <c r="I39" s="510"/>
    </row>
    <row r="40" spans="1:9" s="508" customFormat="1" ht="15.75">
      <c r="A40" s="609" t="s">
        <v>2</v>
      </c>
      <c r="B40" s="992" t="s">
        <v>450</v>
      </c>
      <c r="C40" s="992"/>
      <c r="D40" s="609" t="s">
        <v>451</v>
      </c>
      <c r="E40" s="609" t="s">
        <v>311</v>
      </c>
      <c r="F40" s="510"/>
      <c r="G40" s="510"/>
      <c r="H40" s="510"/>
      <c r="I40" s="513"/>
    </row>
    <row r="41" spans="1:9" s="508" customFormat="1" ht="14.25">
      <c r="A41" s="610" t="s">
        <v>445</v>
      </c>
      <c r="B41" s="514" t="s">
        <v>58</v>
      </c>
      <c r="C41" s="515" t="s">
        <v>71</v>
      </c>
      <c r="D41" s="516">
        <f>SUM(ص3!I9)</f>
        <v>0</v>
      </c>
      <c r="E41" s="516">
        <f>SUM(D41)</f>
        <v>0</v>
      </c>
      <c r="F41" s="517"/>
      <c r="G41" s="517"/>
      <c r="H41" s="517"/>
      <c r="I41" s="518"/>
    </row>
    <row r="42" spans="1:9" s="508" customFormat="1" ht="14.25" customHeight="1">
      <c r="B42" s="985" t="s">
        <v>20</v>
      </c>
      <c r="C42" s="985"/>
      <c r="D42" s="501">
        <f>SUM(D41)</f>
        <v>0</v>
      </c>
      <c r="E42" s="501">
        <f>SUM(E41)</f>
        <v>0</v>
      </c>
      <c r="F42" s="519"/>
      <c r="G42" s="519"/>
      <c r="H42" s="519"/>
      <c r="I42" s="520"/>
    </row>
    <row r="43" spans="1:9" s="521" customFormat="1" ht="14.25" customHeight="1">
      <c r="B43" s="522" t="s">
        <v>21</v>
      </c>
      <c r="C43" s="606" t="s">
        <v>448</v>
      </c>
      <c r="D43" s="510"/>
      <c r="E43" s="510"/>
      <c r="F43" s="510"/>
      <c r="G43" s="510"/>
      <c r="H43" s="510"/>
      <c r="I43" s="510"/>
    </row>
    <row r="44" spans="1:9" s="521" customFormat="1" ht="5.25" customHeight="1">
      <c r="B44" s="522"/>
      <c r="C44" s="510"/>
      <c r="D44" s="510"/>
      <c r="E44" s="510"/>
      <c r="F44" s="510"/>
      <c r="G44" s="510"/>
      <c r="H44" s="510"/>
      <c r="I44" s="510"/>
    </row>
    <row r="45" spans="1:9" s="508" customFormat="1" ht="15.75">
      <c r="A45" s="609" t="s">
        <v>2</v>
      </c>
      <c r="B45" s="992" t="s">
        <v>450</v>
      </c>
      <c r="C45" s="992"/>
      <c r="D45" s="609" t="s">
        <v>451</v>
      </c>
      <c r="E45" s="609" t="s">
        <v>311</v>
      </c>
      <c r="F45" s="510"/>
      <c r="G45" s="510"/>
      <c r="H45" s="510"/>
      <c r="I45" s="513"/>
    </row>
    <row r="46" spans="1:9" s="508" customFormat="1" ht="15">
      <c r="A46" s="611" t="s">
        <v>445</v>
      </c>
      <c r="B46" s="511" t="s">
        <v>58</v>
      </c>
      <c r="C46" s="512" t="s">
        <v>22</v>
      </c>
      <c r="D46" s="516">
        <f>SUM(ص3!I17)</f>
        <v>0</v>
      </c>
      <c r="E46" s="516">
        <f>SUM(D46)</f>
        <v>0</v>
      </c>
      <c r="F46" s="510"/>
      <c r="G46" s="684"/>
      <c r="H46" s="510"/>
      <c r="I46" s="513"/>
    </row>
    <row r="47" spans="1:9" s="508" customFormat="1" ht="15.75">
      <c r="A47" s="990" t="s">
        <v>452</v>
      </c>
      <c r="B47" s="990"/>
      <c r="C47" s="990"/>
      <c r="D47" s="501">
        <f>SUM(D46)</f>
        <v>0</v>
      </c>
      <c r="E47" s="501">
        <f>SUM(E46)</f>
        <v>0</v>
      </c>
      <c r="F47" s="510"/>
      <c r="G47" s="685"/>
      <c r="H47" s="510"/>
      <c r="I47" s="513"/>
    </row>
    <row r="48" spans="1:9" s="508" customFormat="1" ht="15.95" customHeight="1">
      <c r="A48" s="993" t="s">
        <v>453</v>
      </c>
      <c r="B48" s="642" t="s">
        <v>475</v>
      </c>
      <c r="C48" s="515" t="s">
        <v>178</v>
      </c>
      <c r="D48" s="613">
        <f>SUM(ص3!I20)</f>
        <v>0</v>
      </c>
      <c r="E48" s="612">
        <f>SUM(D48)</f>
        <v>0</v>
      </c>
      <c r="F48" s="517"/>
      <c r="G48" s="517"/>
      <c r="H48" s="517"/>
      <c r="I48" s="518"/>
    </row>
    <row r="49" spans="1:9" s="508" customFormat="1" ht="15.95" customHeight="1">
      <c r="A49" s="994"/>
      <c r="B49" s="642" t="s">
        <v>476</v>
      </c>
      <c r="C49" s="515" t="s">
        <v>474</v>
      </c>
      <c r="D49" s="613">
        <f>SUM(الفهرس!J91)</f>
        <v>0</v>
      </c>
      <c r="E49" s="612">
        <f>SUM(D49)</f>
        <v>0</v>
      </c>
      <c r="F49" s="517"/>
      <c r="G49" s="517"/>
      <c r="H49" s="517"/>
      <c r="I49" s="518"/>
    </row>
    <row r="50" spans="1:9" s="508" customFormat="1" ht="14.25" customHeight="1">
      <c r="B50" s="985" t="s">
        <v>454</v>
      </c>
      <c r="C50" s="985"/>
      <c r="D50" s="523">
        <f>SUM(D48:D48)</f>
        <v>0</v>
      </c>
      <c r="E50" s="523">
        <f>SUM(E48:E48)</f>
        <v>0</v>
      </c>
      <c r="F50" s="519"/>
      <c r="G50" s="519"/>
      <c r="H50" s="519"/>
      <c r="I50" s="520"/>
    </row>
    <row r="51" spans="1:9" s="508" customFormat="1" ht="8.25" customHeight="1">
      <c r="A51" s="524"/>
      <c r="B51" s="524"/>
      <c r="C51" s="525"/>
      <c r="D51" s="525"/>
      <c r="E51" s="525"/>
      <c r="F51" s="525"/>
      <c r="G51" s="525"/>
      <c r="H51" s="517"/>
      <c r="I51" s="517"/>
    </row>
    <row r="52" spans="1:9" s="508" customFormat="1" ht="15.75">
      <c r="A52" s="982" t="s">
        <v>375</v>
      </c>
      <c r="B52" s="982"/>
      <c r="C52" s="982"/>
      <c r="D52" s="501">
        <f>SUM(D37+D42+D47+D50)</f>
        <v>0</v>
      </c>
      <c r="E52" s="501">
        <f>SUM(E37+E42+E47+E50)</f>
        <v>0</v>
      </c>
      <c r="F52" s="526"/>
      <c r="G52" s="614"/>
      <c r="H52" s="517"/>
      <c r="I52" s="517"/>
    </row>
    <row r="53" spans="1:9" s="508" customFormat="1" ht="20.25">
      <c r="A53" s="527" t="s">
        <v>376</v>
      </c>
      <c r="B53" s="532" t="s">
        <v>460</v>
      </c>
      <c r="C53" s="529"/>
      <c r="D53" s="529"/>
      <c r="E53" s="530"/>
      <c r="F53" s="531"/>
      <c r="G53" s="531"/>
      <c r="H53" s="531"/>
      <c r="I53" s="531"/>
    </row>
    <row r="54" spans="1:9" s="508" customFormat="1" ht="18">
      <c r="A54" s="530" t="s">
        <v>377</v>
      </c>
      <c r="C54" s="528"/>
      <c r="D54" s="534" t="s">
        <v>388</v>
      </c>
      <c r="E54" s="530"/>
      <c r="F54" s="517"/>
      <c r="G54" s="517"/>
      <c r="H54" s="517"/>
      <c r="I54" s="517"/>
    </row>
    <row r="55" spans="1:9">
      <c r="A55" s="533"/>
      <c r="B55" s="533"/>
      <c r="E55" s="533"/>
      <c r="F55" s="533"/>
      <c r="G55" s="533"/>
      <c r="H55" s="533"/>
      <c r="I55" s="533"/>
    </row>
    <row r="56" spans="1:9">
      <c r="A56" s="533"/>
      <c r="B56" s="533"/>
      <c r="C56" s="533"/>
      <c r="D56" s="533"/>
      <c r="E56" s="533"/>
      <c r="F56" s="533"/>
      <c r="G56" s="533"/>
      <c r="H56" s="533"/>
      <c r="I56" s="533"/>
    </row>
    <row r="57" spans="1:9">
      <c r="A57" s="533"/>
      <c r="B57" s="533"/>
      <c r="C57" s="533"/>
      <c r="D57" s="533"/>
      <c r="E57" s="533"/>
      <c r="F57" s="533"/>
      <c r="G57" s="533"/>
      <c r="H57" s="533"/>
      <c r="I57" s="533"/>
    </row>
  </sheetData>
  <mergeCells count="17">
    <mergeCell ref="A1:D1"/>
    <mergeCell ref="A2:D2"/>
    <mergeCell ref="A5:D5"/>
    <mergeCell ref="B50:C50"/>
    <mergeCell ref="A47:C47"/>
    <mergeCell ref="A21:A35"/>
    <mergeCell ref="B20:C20"/>
    <mergeCell ref="B40:C40"/>
    <mergeCell ref="B45:C45"/>
    <mergeCell ref="A48:A49"/>
    <mergeCell ref="A52:C52"/>
    <mergeCell ref="A11:B11"/>
    <mergeCell ref="A13:B13"/>
    <mergeCell ref="B37:C37"/>
    <mergeCell ref="B42:C42"/>
    <mergeCell ref="A14:B14"/>
    <mergeCell ref="A16:B16"/>
  </mergeCells>
  <pageMargins left="0.51181102362204722" right="0.51181102362204722" top="0.39370078740157483" bottom="0.39370078740157483" header="0.31496062992125984" footer="0.31496062992125984"/>
  <pageSetup paperSize="9" orientation="portrait" r:id="rId1"/>
  <headerFooter>
    <oddFooter>&amp;Lمتوسطة زروقي ميلود - تيارت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1"/>
  <sheetViews>
    <sheetView rightToLeft="1" topLeftCell="A4" zoomScaleNormal="100" workbookViewId="0">
      <selection activeCell="B19" sqref="B19"/>
    </sheetView>
  </sheetViews>
  <sheetFormatPr baseColWidth="10" defaultRowHeight="15"/>
  <cols>
    <col min="5" max="5" width="21.28515625" customWidth="1"/>
    <col min="6" max="6" width="19.85546875" customWidth="1"/>
    <col min="7" max="7" width="14.5703125" customWidth="1"/>
  </cols>
  <sheetData>
    <row r="1" spans="1:6" ht="18">
      <c r="A1" s="999" t="s">
        <v>378</v>
      </c>
      <c r="B1" s="999"/>
      <c r="C1" s="999"/>
      <c r="D1" s="999"/>
      <c r="E1" s="999"/>
      <c r="F1" s="999"/>
    </row>
    <row r="2" spans="1:6" ht="18">
      <c r="A2" s="999" t="s">
        <v>379</v>
      </c>
      <c r="B2" s="999"/>
      <c r="C2" s="999"/>
      <c r="D2" s="999"/>
      <c r="E2" s="999"/>
      <c r="F2" s="999"/>
    </row>
    <row r="3" spans="1:6" ht="18">
      <c r="A3" s="535" t="s">
        <v>499</v>
      </c>
      <c r="B3" s="536"/>
      <c r="C3" s="536"/>
      <c r="D3" s="536"/>
      <c r="E3" s="536"/>
      <c r="F3" s="536"/>
    </row>
    <row r="4" spans="1:6" ht="18">
      <c r="A4" s="535" t="s">
        <v>497</v>
      </c>
      <c r="B4" s="536" t="s">
        <v>500</v>
      </c>
      <c r="C4" s="536"/>
      <c r="D4" s="536"/>
      <c r="E4" s="536"/>
      <c r="F4" s="536"/>
    </row>
    <row r="5" spans="1:6" ht="18">
      <c r="A5" s="535" t="s">
        <v>496</v>
      </c>
      <c r="B5" s="536"/>
      <c r="C5" s="536" t="s">
        <v>501</v>
      </c>
      <c r="D5" s="536"/>
      <c r="E5" s="536"/>
      <c r="F5" s="536"/>
    </row>
    <row r="6" spans="1:6" ht="20.25">
      <c r="A6" s="1000" t="s">
        <v>380</v>
      </c>
      <c r="B6" s="1000"/>
      <c r="C6" s="1000"/>
      <c r="D6" s="1000"/>
      <c r="E6" s="1000"/>
      <c r="F6" s="1000"/>
    </row>
    <row r="7" spans="1:6" ht="15.75">
      <c r="A7" s="1001" t="s">
        <v>381</v>
      </c>
      <c r="B7" s="1001"/>
      <c r="C7" s="1001"/>
      <c r="D7" s="1001"/>
      <c r="E7" s="1001"/>
      <c r="F7" s="1001"/>
    </row>
    <row r="8" spans="1:6" ht="15.75">
      <c r="B8" s="604"/>
      <c r="C8" s="604"/>
      <c r="D8" s="604" t="s">
        <v>444</v>
      </c>
      <c r="E8" s="605"/>
      <c r="F8" s="604"/>
    </row>
    <row r="9" spans="1:6">
      <c r="A9" s="1002" t="s">
        <v>464</v>
      </c>
      <c r="B9" s="1002"/>
      <c r="C9" s="1002"/>
      <c r="D9" s="1002"/>
      <c r="E9" s="1002"/>
      <c r="F9" s="1002"/>
    </row>
    <row r="10" spans="1:6">
      <c r="A10" s="996" t="s">
        <v>382</v>
      </c>
      <c r="B10" s="996"/>
      <c r="C10" s="996"/>
      <c r="D10" s="996"/>
      <c r="E10" s="996"/>
      <c r="F10" s="996"/>
    </row>
    <row r="11" spans="1:6">
      <c r="A11" s="996" t="s">
        <v>498</v>
      </c>
      <c r="B11" s="996"/>
      <c r="C11" s="996"/>
      <c r="D11" s="996"/>
      <c r="E11" s="996"/>
      <c r="F11" s="996"/>
    </row>
    <row r="12" spans="1:6">
      <c r="A12" s="996" t="s">
        <v>470</v>
      </c>
      <c r="B12" s="996"/>
      <c r="C12" s="996"/>
      <c r="D12" s="996"/>
      <c r="E12" s="996"/>
      <c r="F12" s="996"/>
    </row>
    <row r="13" spans="1:6">
      <c r="A13" s="537"/>
      <c r="B13" s="537"/>
      <c r="C13" s="537"/>
      <c r="D13" s="537"/>
      <c r="E13" s="537"/>
      <c r="F13" s="537"/>
    </row>
    <row r="14" spans="1:6">
      <c r="A14" s="538" t="s">
        <v>383</v>
      </c>
      <c r="B14" s="537"/>
      <c r="C14" s="537"/>
      <c r="D14" s="539" t="s">
        <v>384</v>
      </c>
      <c r="E14" s="539" t="s">
        <v>385</v>
      </c>
      <c r="F14" s="539" t="s">
        <v>386</v>
      </c>
    </row>
    <row r="15" spans="1:6">
      <c r="A15" s="540" t="s">
        <v>387</v>
      </c>
      <c r="B15" s="541"/>
      <c r="C15" s="541"/>
      <c r="D15" s="542"/>
      <c r="E15" s="542" t="s">
        <v>388</v>
      </c>
      <c r="F15" s="542"/>
    </row>
    <row r="16" spans="1:6">
      <c r="A16" s="540" t="s">
        <v>389</v>
      </c>
      <c r="B16" s="541"/>
      <c r="C16" s="541"/>
      <c r="D16" s="543"/>
      <c r="E16" s="543" t="s">
        <v>471</v>
      </c>
      <c r="F16" s="543"/>
    </row>
    <row r="17" spans="1:7">
      <c r="A17" s="540" t="s">
        <v>390</v>
      </c>
      <c r="B17" s="541"/>
      <c r="C17" s="541"/>
      <c r="D17" s="543"/>
      <c r="E17" s="543" t="s">
        <v>391</v>
      </c>
      <c r="F17" s="543"/>
    </row>
    <row r="18" spans="1:7">
      <c r="A18" s="540"/>
      <c r="B18" s="541"/>
      <c r="C18" s="541"/>
      <c r="D18" s="543"/>
      <c r="E18" s="543"/>
      <c r="F18" s="543"/>
    </row>
    <row r="19" spans="1:7">
      <c r="A19" s="541"/>
      <c r="B19" s="541"/>
      <c r="C19" s="541"/>
      <c r="D19" s="544"/>
      <c r="E19" s="544"/>
      <c r="F19" s="544"/>
    </row>
    <row r="20" spans="1:7">
      <c r="A20" s="538" t="s">
        <v>392</v>
      </c>
      <c r="B20" s="537"/>
      <c r="C20" s="537"/>
      <c r="D20" s="545"/>
      <c r="E20" s="545"/>
      <c r="F20" s="545"/>
    </row>
    <row r="21" spans="1:7">
      <c r="A21" s="540" t="s">
        <v>393</v>
      </c>
      <c r="B21" s="541"/>
      <c r="C21" s="541"/>
      <c r="D21" s="546"/>
      <c r="E21" s="546" t="s">
        <v>394</v>
      </c>
      <c r="F21" s="546"/>
    </row>
    <row r="22" spans="1:7">
      <c r="A22" s="540"/>
      <c r="B22" s="541"/>
      <c r="C22" s="541"/>
      <c r="D22" s="546"/>
      <c r="E22" s="546" t="s">
        <v>394</v>
      </c>
      <c r="F22" s="546"/>
    </row>
    <row r="23" spans="1:7">
      <c r="A23" s="540"/>
      <c r="B23" s="541"/>
      <c r="C23" s="541"/>
      <c r="D23" s="543"/>
      <c r="E23" s="546" t="s">
        <v>394</v>
      </c>
      <c r="F23" s="543"/>
    </row>
    <row r="24" spans="1:7">
      <c r="A24" s="547" t="s">
        <v>395</v>
      </c>
      <c r="B24" s="541"/>
      <c r="C24" s="541"/>
      <c r="D24" s="543"/>
      <c r="E24" s="546" t="s">
        <v>396</v>
      </c>
      <c r="F24" s="543"/>
    </row>
    <row r="25" spans="1:7">
      <c r="A25" s="547" t="s">
        <v>397</v>
      </c>
      <c r="B25" s="541"/>
      <c r="C25" s="541"/>
      <c r="D25" s="543"/>
      <c r="E25" s="543" t="s">
        <v>398</v>
      </c>
      <c r="F25" s="543"/>
    </row>
    <row r="26" spans="1:7">
      <c r="A26" s="547" t="s">
        <v>399</v>
      </c>
      <c r="B26" s="541"/>
      <c r="C26" s="541"/>
      <c r="D26" s="543"/>
      <c r="E26" s="543" t="s">
        <v>465</v>
      </c>
      <c r="F26" s="543"/>
    </row>
    <row r="27" spans="1:7">
      <c r="A27" s="547" t="s">
        <v>400</v>
      </c>
      <c r="B27" s="541"/>
      <c r="C27" s="541"/>
      <c r="D27" s="548"/>
      <c r="E27" s="548"/>
      <c r="F27" s="548"/>
    </row>
    <row r="28" spans="1:7">
      <c r="A28" s="549"/>
      <c r="B28" s="550"/>
      <c r="C28" s="549"/>
      <c r="D28" s="549"/>
      <c r="E28" s="551"/>
      <c r="F28" s="551"/>
    </row>
    <row r="29" spans="1:7" ht="15.75">
      <c r="A29" s="997" t="s">
        <v>401</v>
      </c>
      <c r="B29" s="997"/>
      <c r="C29" s="997"/>
      <c r="D29" s="997"/>
      <c r="E29" s="997"/>
      <c r="F29" s="997"/>
      <c r="G29" s="997"/>
    </row>
    <row r="30" spans="1:7" ht="15.75">
      <c r="A30" s="998" t="s">
        <v>466</v>
      </c>
      <c r="B30" s="998"/>
      <c r="C30" s="998"/>
      <c r="D30" s="998"/>
      <c r="E30" s="998"/>
      <c r="F30" s="998"/>
      <c r="G30" s="998"/>
    </row>
    <row r="31" spans="1:7" ht="15.75">
      <c r="A31" s="998" t="s">
        <v>467</v>
      </c>
      <c r="B31" s="998"/>
      <c r="C31" s="998"/>
      <c r="D31" s="998"/>
      <c r="E31" s="998"/>
      <c r="F31" s="998"/>
      <c r="G31" s="998"/>
    </row>
    <row r="32" spans="1:7" ht="15.75">
      <c r="A32" s="995" t="s">
        <v>473</v>
      </c>
      <c r="B32" s="995"/>
      <c r="C32" s="995"/>
      <c r="D32" s="995"/>
      <c r="E32" s="995"/>
      <c r="F32" s="995"/>
      <c r="G32" s="995"/>
    </row>
    <row r="33" spans="1:7" ht="15.75">
      <c r="A33" s="995" t="s">
        <v>472</v>
      </c>
      <c r="B33" s="995"/>
      <c r="C33" s="995"/>
      <c r="D33" s="995"/>
      <c r="E33" s="995"/>
      <c r="F33" s="995"/>
      <c r="G33" s="995"/>
    </row>
    <row r="34" spans="1:7" ht="15.75">
      <c r="A34" s="552" t="s">
        <v>456</v>
      </c>
    </row>
    <row r="35" spans="1:7" ht="15.75">
      <c r="A35" s="552" t="s">
        <v>402</v>
      </c>
    </row>
    <row r="36" spans="1:7" ht="15.75">
      <c r="A36" s="552" t="s">
        <v>403</v>
      </c>
    </row>
    <row r="37" spans="1:7" ht="15.75">
      <c r="A37" s="552" t="s">
        <v>468</v>
      </c>
    </row>
    <row r="38" spans="1:7" ht="15.75">
      <c r="A38" s="552" t="s">
        <v>469</v>
      </c>
    </row>
    <row r="39" spans="1:7" ht="15.75">
      <c r="A39" s="552" t="s">
        <v>457</v>
      </c>
    </row>
    <row r="40" spans="1:7" ht="15.75">
      <c r="A40" s="552" t="s">
        <v>404</v>
      </c>
    </row>
    <row r="41" spans="1:7">
      <c r="F41" s="553" t="s">
        <v>388</v>
      </c>
    </row>
  </sheetData>
  <mergeCells count="13">
    <mergeCell ref="A1:F1"/>
    <mergeCell ref="A2:F2"/>
    <mergeCell ref="A6:F6"/>
    <mergeCell ref="A7:F7"/>
    <mergeCell ref="A9:F9"/>
    <mergeCell ref="A32:G32"/>
    <mergeCell ref="A33:G33"/>
    <mergeCell ref="A10:F10"/>
    <mergeCell ref="A11:F11"/>
    <mergeCell ref="A12:F12"/>
    <mergeCell ref="A29:G29"/>
    <mergeCell ref="A30:G30"/>
    <mergeCell ref="A31:G31"/>
  </mergeCells>
  <printOptions horizontalCentered="1"/>
  <pageMargins left="0" right="0" top="0.19685039370078741" bottom="0.19685039370078741" header="0.19685039370078741" footer="0.19685039370078741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rightToLeft="1" topLeftCell="A4" workbookViewId="0">
      <selection activeCell="E37" sqref="E37"/>
    </sheetView>
  </sheetViews>
  <sheetFormatPr baseColWidth="10" defaultRowHeight="15"/>
  <cols>
    <col min="1" max="1" width="22.28515625" bestFit="1" customWidth="1"/>
    <col min="2" max="2" width="10" customWidth="1"/>
    <col min="7" max="7" width="12.85546875" customWidth="1"/>
    <col min="8" max="8" width="14.140625" customWidth="1"/>
    <col min="9" max="9" width="15.140625" customWidth="1"/>
  </cols>
  <sheetData>
    <row r="1" spans="1:9" ht="20.25">
      <c r="A1" s="1003" t="s">
        <v>60</v>
      </c>
      <c r="B1" s="1003"/>
      <c r="C1" s="1003"/>
      <c r="D1" s="1003"/>
      <c r="E1" s="1003"/>
      <c r="F1" s="1003"/>
      <c r="G1" s="1003"/>
      <c r="H1" s="1003"/>
      <c r="I1" s="1003"/>
    </row>
    <row r="2" spans="1:9" ht="20.25">
      <c r="A2" s="1003" t="s">
        <v>61</v>
      </c>
      <c r="B2" s="1003"/>
      <c r="C2" s="1003"/>
      <c r="D2" s="1003"/>
      <c r="E2" s="1003"/>
      <c r="F2" s="1003"/>
      <c r="G2" s="1003"/>
      <c r="H2" s="1003"/>
      <c r="I2" s="1003"/>
    </row>
    <row r="3" spans="1:9" ht="18">
      <c r="A3" s="1006" t="s">
        <v>506</v>
      </c>
      <c r="B3" s="1006"/>
      <c r="C3" s="1006"/>
      <c r="D3" s="1006"/>
      <c r="E3" s="554"/>
      <c r="F3" s="554"/>
      <c r="G3" s="1014" t="s">
        <v>505</v>
      </c>
      <c r="H3" s="1014"/>
      <c r="I3" s="1014"/>
    </row>
    <row r="4" spans="1:9" ht="18">
      <c r="A4" s="1006" t="s">
        <v>507</v>
      </c>
      <c r="B4" s="1006"/>
      <c r="C4" s="1006"/>
      <c r="D4" s="1006"/>
      <c r="E4" s="554"/>
      <c r="F4" s="554"/>
      <c r="G4" s="1007"/>
      <c r="H4" s="1007"/>
      <c r="I4" s="1007"/>
    </row>
    <row r="5" spans="1:9" ht="18">
      <c r="E5" s="554"/>
      <c r="F5" s="554"/>
      <c r="G5" s="1007"/>
      <c r="H5" s="1007"/>
      <c r="I5" s="1007"/>
    </row>
    <row r="6" spans="1:9" ht="26.25">
      <c r="A6" s="1011" t="s">
        <v>462</v>
      </c>
      <c r="B6" s="1011"/>
      <c r="C6" s="1011"/>
      <c r="D6" s="1011"/>
      <c r="E6" s="1011"/>
      <c r="F6" s="1011"/>
      <c r="G6" s="1012" t="s">
        <v>481</v>
      </c>
      <c r="H6" s="1013"/>
      <c r="I6" s="1013"/>
    </row>
    <row r="7" spans="1:9">
      <c r="A7" s="556"/>
      <c r="B7" s="556"/>
      <c r="C7" s="556"/>
      <c r="D7" s="556"/>
      <c r="E7" s="556"/>
      <c r="F7" s="556"/>
      <c r="G7" s="556"/>
      <c r="H7" s="556"/>
      <c r="I7" s="556"/>
    </row>
    <row r="8" spans="1:9" ht="15.75">
      <c r="A8" s="1008" t="s">
        <v>405</v>
      </c>
      <c r="B8" s="1009" t="s">
        <v>406</v>
      </c>
      <c r="C8" s="1009" t="s">
        <v>407</v>
      </c>
      <c r="D8" s="1009"/>
      <c r="E8" s="1009" t="s">
        <v>408</v>
      </c>
      <c r="F8" s="1009"/>
      <c r="G8" s="1009" t="s">
        <v>409</v>
      </c>
      <c r="H8" s="1009"/>
      <c r="I8" s="1008" t="s">
        <v>410</v>
      </c>
    </row>
    <row r="9" spans="1:9" ht="15.75">
      <c r="A9" s="1008"/>
      <c r="B9" s="1009"/>
      <c r="C9" s="557" t="s">
        <v>411</v>
      </c>
      <c r="D9" s="557" t="s">
        <v>412</v>
      </c>
      <c r="E9" s="557" t="s">
        <v>411</v>
      </c>
      <c r="F9" s="557" t="s">
        <v>412</v>
      </c>
      <c r="G9" s="557" t="s">
        <v>411</v>
      </c>
      <c r="H9" s="557" t="s">
        <v>412</v>
      </c>
      <c r="I9" s="1008"/>
    </row>
    <row r="10" spans="1:9" ht="21">
      <c r="A10" s="558" t="s">
        <v>413</v>
      </c>
      <c r="B10" s="559">
        <v>0</v>
      </c>
      <c r="C10" s="560">
        <v>0</v>
      </c>
      <c r="D10" s="560">
        <v>0</v>
      </c>
      <c r="E10" s="560">
        <v>0</v>
      </c>
      <c r="F10" s="560">
        <v>0</v>
      </c>
      <c r="G10" s="561"/>
      <c r="H10" s="561"/>
      <c r="I10" s="561">
        <f>SUM(C10:H10)</f>
        <v>0</v>
      </c>
    </row>
    <row r="11" spans="1:9" ht="21">
      <c r="A11" s="558" t="s">
        <v>414</v>
      </c>
      <c r="B11" s="559">
        <v>0</v>
      </c>
      <c r="C11" s="560">
        <v>0</v>
      </c>
      <c r="D11" s="560">
        <v>0</v>
      </c>
      <c r="E11" s="560">
        <v>0</v>
      </c>
      <c r="F11" s="560">
        <v>0</v>
      </c>
      <c r="G11" s="561"/>
      <c r="H11" s="561"/>
      <c r="I11" s="561">
        <f>SUM(C11:H11)</f>
        <v>0</v>
      </c>
    </row>
    <row r="12" spans="1:9" ht="21">
      <c r="A12" s="558" t="s">
        <v>415</v>
      </c>
      <c r="B12" s="559">
        <v>0</v>
      </c>
      <c r="C12" s="560">
        <v>0</v>
      </c>
      <c r="D12" s="560">
        <v>0</v>
      </c>
      <c r="E12" s="560">
        <v>0</v>
      </c>
      <c r="F12" s="560">
        <v>0</v>
      </c>
      <c r="G12" s="561"/>
      <c r="H12" s="561"/>
      <c r="I12" s="561">
        <f>SUM(C12:H12)</f>
        <v>0</v>
      </c>
    </row>
    <row r="13" spans="1:9" ht="21.75" thickBot="1">
      <c r="A13" s="562" t="s">
        <v>416</v>
      </c>
      <c r="B13" s="563">
        <v>0</v>
      </c>
      <c r="C13" s="564">
        <v>0</v>
      </c>
      <c r="D13" s="564">
        <v>0</v>
      </c>
      <c r="E13" s="564">
        <v>0</v>
      </c>
      <c r="F13" s="564">
        <v>0</v>
      </c>
      <c r="G13" s="565"/>
      <c r="H13" s="565"/>
      <c r="I13" s="565">
        <f>SUM(C13:H13)</f>
        <v>0</v>
      </c>
    </row>
    <row r="14" spans="1:9" ht="21.75" thickBot="1">
      <c r="A14" s="566" t="s">
        <v>417</v>
      </c>
      <c r="B14" s="567">
        <f t="shared" ref="B14:I14" si="0">SUM(B10:B13)</f>
        <v>0</v>
      </c>
      <c r="C14" s="568">
        <f t="shared" si="0"/>
        <v>0</v>
      </c>
      <c r="D14" s="568">
        <f t="shared" si="0"/>
        <v>0</v>
      </c>
      <c r="E14" s="568">
        <f t="shared" si="0"/>
        <v>0</v>
      </c>
      <c r="F14" s="568">
        <f t="shared" si="0"/>
        <v>0</v>
      </c>
      <c r="G14" s="569">
        <f t="shared" si="0"/>
        <v>0</v>
      </c>
      <c r="H14" s="570">
        <f t="shared" si="0"/>
        <v>0</v>
      </c>
      <c r="I14" s="571">
        <f t="shared" si="0"/>
        <v>0</v>
      </c>
    </row>
    <row r="15" spans="1:9" ht="15.75">
      <c r="A15" s="572"/>
      <c r="B15" s="572"/>
    </row>
    <row r="16" spans="1:9" ht="15.75">
      <c r="A16" s="556"/>
      <c r="B16" s="556"/>
      <c r="C16" s="556"/>
      <c r="E16" s="555"/>
      <c r="F16" s="555"/>
      <c r="G16" s="1010" t="s">
        <v>508</v>
      </c>
      <c r="H16" s="1010"/>
      <c r="I16" s="1010"/>
    </row>
    <row r="17" spans="1:9" ht="20.25">
      <c r="A17" s="1004"/>
      <c r="B17" s="1004"/>
      <c r="C17" s="1004"/>
      <c r="D17" s="573"/>
      <c r="E17" s="573"/>
      <c r="F17" s="573"/>
      <c r="G17" s="1005" t="s">
        <v>388</v>
      </c>
      <c r="H17" s="1005"/>
      <c r="I17" s="1005"/>
    </row>
    <row r="18" spans="1:9">
      <c r="A18" s="556"/>
      <c r="B18" s="556"/>
      <c r="C18" s="556"/>
      <c r="D18" s="574"/>
      <c r="E18" s="575"/>
      <c r="F18" s="556"/>
      <c r="G18" s="556"/>
      <c r="H18" s="556"/>
      <c r="I18" s="576"/>
    </row>
  </sheetData>
  <mergeCells count="18">
    <mergeCell ref="E8:F8"/>
    <mergeCell ref="G8:H8"/>
    <mergeCell ref="A1:I1"/>
    <mergeCell ref="A2:I2"/>
    <mergeCell ref="A17:C17"/>
    <mergeCell ref="G17:I17"/>
    <mergeCell ref="A4:D4"/>
    <mergeCell ref="G4:I4"/>
    <mergeCell ref="G5:I5"/>
    <mergeCell ref="A8:A9"/>
    <mergeCell ref="B8:B9"/>
    <mergeCell ref="C8:D8"/>
    <mergeCell ref="G16:I16"/>
    <mergeCell ref="I8:I9"/>
    <mergeCell ref="A6:F6"/>
    <mergeCell ref="G6:I6"/>
    <mergeCell ref="A3:D3"/>
    <mergeCell ref="G3:I3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rightToLeft="1" workbookViewId="0">
      <selection activeCell="F29" sqref="F29"/>
    </sheetView>
  </sheetViews>
  <sheetFormatPr baseColWidth="10" defaultRowHeight="15"/>
  <cols>
    <col min="1" max="1" width="7.5703125" customWidth="1"/>
    <col min="2" max="2" width="19.85546875" customWidth="1"/>
    <col min="3" max="3" width="19.28515625" customWidth="1"/>
    <col min="4" max="4" width="8.7109375" customWidth="1"/>
    <col min="5" max="5" width="13.85546875" bestFit="1" customWidth="1"/>
    <col min="6" max="6" width="14.85546875" bestFit="1" customWidth="1"/>
    <col min="7" max="7" width="14.28515625" customWidth="1"/>
    <col min="8" max="8" width="5.5703125" customWidth="1"/>
    <col min="9" max="9" width="4.5703125" customWidth="1"/>
    <col min="10" max="11" width="5.7109375" customWidth="1"/>
    <col min="12" max="12" width="9.85546875" customWidth="1"/>
  </cols>
  <sheetData>
    <row r="1" spans="1:12" ht="23.25">
      <c r="A1" s="1028" t="s">
        <v>60</v>
      </c>
      <c r="B1" s="1028"/>
      <c r="C1" s="1028"/>
      <c r="D1" s="1028"/>
      <c r="E1" s="1028"/>
      <c r="F1" s="1028"/>
      <c r="G1" s="1028"/>
      <c r="H1" s="1028"/>
      <c r="I1" s="1028"/>
      <c r="J1" s="1028"/>
      <c r="K1" s="1028"/>
      <c r="L1" s="1028"/>
    </row>
    <row r="2" spans="1:12" ht="21">
      <c r="A2" s="1029" t="s">
        <v>61</v>
      </c>
      <c r="B2" s="1029"/>
      <c r="C2" s="1029"/>
      <c r="D2" s="1029"/>
      <c r="E2" s="1029"/>
      <c r="F2" s="1029"/>
      <c r="G2" s="1029"/>
      <c r="H2" s="1029"/>
      <c r="I2" s="1029"/>
      <c r="J2" s="1029"/>
      <c r="K2" s="1029"/>
      <c r="L2" s="1029"/>
    </row>
    <row r="3" spans="1:12" ht="18.75">
      <c r="A3" s="577" t="s">
        <v>509</v>
      </c>
      <c r="B3" s="577"/>
      <c r="C3" s="577"/>
      <c r="D3" s="577"/>
      <c r="E3" s="577"/>
      <c r="F3" s="577"/>
      <c r="H3" s="1030" t="s">
        <v>418</v>
      </c>
      <c r="I3" s="1030"/>
      <c r="J3" s="1030"/>
      <c r="K3" s="578">
        <v>5</v>
      </c>
      <c r="L3" s="579"/>
    </row>
    <row r="4" spans="1:12" ht="18.75">
      <c r="A4" s="577" t="s">
        <v>510</v>
      </c>
      <c r="B4" s="577"/>
      <c r="C4" s="577"/>
      <c r="D4" s="577"/>
      <c r="E4" s="577"/>
      <c r="F4" s="577"/>
      <c r="H4" s="1030" t="s">
        <v>419</v>
      </c>
      <c r="I4" s="1030"/>
      <c r="J4" s="1030"/>
      <c r="K4" s="578">
        <v>5</v>
      </c>
      <c r="L4" s="580"/>
    </row>
    <row r="5" spans="1:12" ht="18.75">
      <c r="A5" s="577" t="s">
        <v>511</v>
      </c>
      <c r="B5" s="577"/>
      <c r="C5" s="577"/>
      <c r="D5" s="577"/>
      <c r="E5" s="577"/>
      <c r="F5" s="577"/>
      <c r="H5" s="1030" t="s">
        <v>420</v>
      </c>
      <c r="I5" s="1030"/>
      <c r="J5" s="1030"/>
      <c r="K5" s="578">
        <v>0</v>
      </c>
      <c r="L5" s="579"/>
    </row>
    <row r="6" spans="1:12" ht="35.25" thickBot="1">
      <c r="A6" s="1031" t="s">
        <v>421</v>
      </c>
      <c r="B6" s="1031"/>
      <c r="C6" s="1031"/>
      <c r="D6" s="1031"/>
      <c r="E6" s="1031"/>
      <c r="F6" s="1031"/>
      <c r="G6" s="1031"/>
      <c r="H6" s="1031"/>
      <c r="I6" s="1031"/>
      <c r="J6" s="1031"/>
      <c r="K6" s="1031"/>
      <c r="L6" s="1031"/>
    </row>
    <row r="7" spans="1:12" ht="21.75">
      <c r="A7" s="1026" t="s">
        <v>422</v>
      </c>
      <c r="B7" s="1017" t="s">
        <v>423</v>
      </c>
      <c r="C7" s="1017" t="s">
        <v>424</v>
      </c>
      <c r="D7" s="1017" t="s">
        <v>425</v>
      </c>
      <c r="E7" s="1017" t="s">
        <v>426</v>
      </c>
      <c r="F7" s="1017" t="s">
        <v>427</v>
      </c>
      <c r="G7" s="1017" t="s">
        <v>428</v>
      </c>
      <c r="H7" s="1019" t="s">
        <v>429</v>
      </c>
      <c r="I7" s="1021" t="s">
        <v>430</v>
      </c>
      <c r="J7" s="1021"/>
      <c r="K7" s="1021"/>
      <c r="L7" s="1032" t="s">
        <v>431</v>
      </c>
    </row>
    <row r="8" spans="1:12" ht="28.5" customHeight="1">
      <c r="A8" s="1027"/>
      <c r="B8" s="1018"/>
      <c r="C8" s="1018"/>
      <c r="D8" s="1018"/>
      <c r="E8" s="1018"/>
      <c r="F8" s="1018"/>
      <c r="G8" s="1018"/>
      <c r="H8" s="1020"/>
      <c r="I8" s="581" t="s">
        <v>432</v>
      </c>
      <c r="J8" s="581" t="s">
        <v>433</v>
      </c>
      <c r="K8" s="581" t="s">
        <v>434</v>
      </c>
      <c r="L8" s="1033"/>
    </row>
    <row r="9" spans="1:12" ht="20.100000000000001" customHeight="1">
      <c r="A9" s="582" t="s">
        <v>435</v>
      </c>
      <c r="B9" s="583"/>
      <c r="C9" s="584"/>
      <c r="D9" s="585"/>
      <c r="E9" s="586"/>
      <c r="F9" s="587"/>
      <c r="G9" s="586"/>
      <c r="H9" s="588"/>
      <c r="I9" s="588"/>
      <c r="J9" s="588"/>
      <c r="K9" s="588"/>
      <c r="L9" s="589"/>
    </row>
    <row r="10" spans="1:12" ht="20.100000000000001" customHeight="1">
      <c r="A10" s="582" t="s">
        <v>436</v>
      </c>
      <c r="B10" s="583"/>
      <c r="C10" s="584"/>
      <c r="D10" s="585"/>
      <c r="E10" s="586"/>
      <c r="F10" s="587"/>
      <c r="G10" s="586"/>
      <c r="H10" s="588"/>
      <c r="I10" s="588"/>
      <c r="J10" s="588"/>
      <c r="K10" s="588"/>
      <c r="L10" s="589"/>
    </row>
    <row r="11" spans="1:12" ht="20.100000000000001" customHeight="1">
      <c r="A11" s="582" t="s">
        <v>437</v>
      </c>
      <c r="B11" s="583"/>
      <c r="C11" s="584"/>
      <c r="D11" s="585"/>
      <c r="E11" s="586"/>
      <c r="F11" s="587"/>
      <c r="G11" s="586"/>
      <c r="H11" s="588"/>
      <c r="I11" s="588"/>
      <c r="J11" s="588"/>
      <c r="K11" s="588"/>
      <c r="L11" s="589"/>
    </row>
    <row r="12" spans="1:12" ht="20.100000000000001" customHeight="1">
      <c r="A12" s="582" t="s">
        <v>438</v>
      </c>
      <c r="B12" s="583"/>
      <c r="C12" s="584"/>
      <c r="D12" s="585"/>
      <c r="E12" s="586"/>
      <c r="F12" s="587"/>
      <c r="G12" s="586"/>
      <c r="H12" s="588"/>
      <c r="I12" s="588"/>
      <c r="J12" s="588"/>
      <c r="K12" s="588"/>
      <c r="L12" s="589"/>
    </row>
    <row r="13" spans="1:12" ht="20.100000000000001" customHeight="1">
      <c r="A13" s="582" t="s">
        <v>439</v>
      </c>
      <c r="B13" s="583"/>
      <c r="C13" s="584"/>
      <c r="D13" s="585"/>
      <c r="E13" s="643"/>
      <c r="F13" s="590"/>
      <c r="G13" s="590"/>
      <c r="H13" s="588"/>
      <c r="I13" s="588"/>
      <c r="J13" s="588"/>
      <c r="K13" s="588"/>
      <c r="L13" s="589"/>
    </row>
    <row r="14" spans="1:12" ht="21" thickBot="1">
      <c r="A14" s="1022" t="s">
        <v>440</v>
      </c>
      <c r="B14" s="1023"/>
      <c r="C14" s="1023"/>
      <c r="D14" s="1023"/>
      <c r="E14" s="1023"/>
      <c r="F14" s="1023"/>
      <c r="G14" s="1024"/>
      <c r="H14" s="591">
        <f>SUM(H9:H13)</f>
        <v>0</v>
      </c>
      <c r="I14" s="591">
        <f>SUM(I9:I13)</f>
        <v>0</v>
      </c>
      <c r="J14" s="591">
        <f>SUM(J9:J13)</f>
        <v>0</v>
      </c>
      <c r="K14" s="591">
        <f>SUM(K9:K13)</f>
        <v>0</v>
      </c>
      <c r="L14" s="592"/>
    </row>
    <row r="15" spans="1:12" ht="18.75">
      <c r="A15" s="1025"/>
      <c r="B15" s="1025"/>
      <c r="G15" s="577" t="s">
        <v>512</v>
      </c>
      <c r="I15" s="577"/>
      <c r="J15" s="577"/>
    </row>
    <row r="16" spans="1:12" ht="15.75">
      <c r="C16" s="593"/>
      <c r="D16" s="593"/>
      <c r="E16" s="593"/>
      <c r="F16" s="593"/>
      <c r="G16" s="1015" t="s">
        <v>441</v>
      </c>
      <c r="H16" s="1015"/>
      <c r="I16" s="1015"/>
      <c r="J16" s="1015"/>
    </row>
    <row r="17" spans="2:12" ht="26.25" customHeight="1">
      <c r="B17" s="594"/>
      <c r="C17" s="595"/>
      <c r="D17" s="595"/>
      <c r="E17" s="595"/>
      <c r="F17" s="595"/>
      <c r="G17" s="1016" t="s">
        <v>442</v>
      </c>
      <c r="H17" s="1016"/>
      <c r="I17" s="1016"/>
      <c r="J17" s="1016"/>
      <c r="K17" s="596"/>
      <c r="L17" s="596"/>
    </row>
  </sheetData>
  <mergeCells count="20">
    <mergeCell ref="A6:L6"/>
    <mergeCell ref="L7:L8"/>
    <mergeCell ref="A1:L1"/>
    <mergeCell ref="A2:L2"/>
    <mergeCell ref="H3:J3"/>
    <mergeCell ref="H4:J4"/>
    <mergeCell ref="H5:J5"/>
    <mergeCell ref="G16:J16"/>
    <mergeCell ref="G17:J17"/>
    <mergeCell ref="G7:G8"/>
    <mergeCell ref="H7:H8"/>
    <mergeCell ref="I7:K7"/>
    <mergeCell ref="A14:G14"/>
    <mergeCell ref="A15:B15"/>
    <mergeCell ref="A7:A8"/>
    <mergeCell ref="B7:B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16</vt:i4>
      </vt:variant>
    </vt:vector>
  </HeadingPairs>
  <TitlesOfParts>
    <vt:vector size="39" baseType="lpstr">
      <vt:lpstr>الفهرس</vt:lpstr>
      <vt:lpstr>الغلاف</vt:lpstr>
      <vt:lpstr>ص1</vt:lpstr>
      <vt:lpstr>ص2</vt:lpstr>
      <vt:lpstr>ص3</vt:lpstr>
      <vt:lpstr>ص4</vt:lpstr>
      <vt:lpstr>ص5</vt:lpstr>
      <vt:lpstr>ص6</vt:lpstr>
      <vt:lpstr>ص7</vt:lpstr>
      <vt:lpstr>ص8</vt:lpstr>
      <vt:lpstr>ص9</vt:lpstr>
      <vt:lpstr>ص10</vt:lpstr>
      <vt:lpstr>ص11</vt:lpstr>
      <vt:lpstr>ص12</vt:lpstr>
      <vt:lpstr>ص13</vt:lpstr>
      <vt:lpstr>Cahets</vt:lpstr>
      <vt:lpstr>chif</vt:lpstr>
      <vt:lpstr>Feuil1</vt:lpstr>
      <vt:lpstr>ص14</vt:lpstr>
      <vt:lpstr>تقرير مدير المؤسسة</vt:lpstr>
      <vt:lpstr>مجلس التربية</vt:lpstr>
      <vt:lpstr>كشف التلاميد الحاضرين</vt:lpstr>
      <vt:lpstr>وضعية مفصلة لشغل السكنات</vt:lpstr>
      <vt:lpstr>الفهرس!Impression_des_titres</vt:lpstr>
      <vt:lpstr>nb</vt:lpstr>
      <vt:lpstr>الغلاف!Zone_d_impression</vt:lpstr>
      <vt:lpstr>ص1!Zone_d_impression</vt:lpstr>
      <vt:lpstr>ص10!Zone_d_impression</vt:lpstr>
      <vt:lpstr>ص11!Zone_d_impression</vt:lpstr>
      <vt:lpstr>ص12!Zone_d_impression</vt:lpstr>
      <vt:lpstr>ص13!Zone_d_impression</vt:lpstr>
      <vt:lpstr>ص2!Zone_d_impression</vt:lpstr>
      <vt:lpstr>ص3!Zone_d_impression</vt:lpstr>
      <vt:lpstr>ص4!Zone_d_impression</vt:lpstr>
      <vt:lpstr>ص5!Zone_d_impression</vt:lpstr>
      <vt:lpstr>ص6!Zone_d_impression</vt:lpstr>
      <vt:lpstr>ص7!Zone_d_impression</vt:lpstr>
      <vt:lpstr>ص8!Zone_d_impression</vt:lpstr>
      <vt:lpstr>ص9!Zone_d_impression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</dc:creator>
  <cp:lastModifiedBy>s</cp:lastModifiedBy>
  <cp:lastPrinted>2025-04-12T18:33:46Z</cp:lastPrinted>
  <dcterms:created xsi:type="dcterms:W3CDTF">2018-01-04T17:00:55Z</dcterms:created>
  <dcterms:modified xsi:type="dcterms:W3CDTF">2026-03-22T17:43:22Z</dcterms:modified>
</cp:coreProperties>
</file>